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UI\DPM\Performance Enhancement Team\Benefit Accuracy Measurement (BAM)\Annual reports\PIIA 2024 Annual Report\"/>
    </mc:Choice>
  </mc:AlternateContent>
  <xr:revisionPtr revIDLastSave="0" documentId="13_ncr:1_{826818A9-72E0-4529-9BB7-36D80C935B3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tegrity Rate Changes " sheetId="1" r:id="rId1"/>
    <sheet name="Improper Rate Change Sort" sheetId="2" r:id="rId2"/>
  </sheets>
  <externalReferences>
    <externalReference r:id="rId3"/>
  </externalReferences>
  <definedNames>
    <definedName name="_xlnm._FilterDatabase" localSheetId="1" hidden="1">'Improper Rate Change Sort'!$G$9:$G$61</definedName>
    <definedName name="_xlnm._FilterDatabase" localSheetId="0">'Integrity Rate Changes '!$A$8:$A$60</definedName>
    <definedName name="_xlnm.Print_Area" localSheetId="1">'Improper Rate Change Sort'!$A$1:$O$71</definedName>
    <definedName name="_xlnm.Print_Area" localSheetId="0">'Integrity Rate Changes '!$B$1:$O$63</definedName>
    <definedName name="_xlnm.Print_Titles" localSheetId="1">'Improper Rate Change Sort'!$6:$11</definedName>
    <definedName name="_xlnm.Print_Titles" localSheetId="0">'Integrity Rate Changes '!$1:$8</definedName>
    <definedName name="ST_REG">[1]ST_REG!$A$1:$B$53</definedName>
    <definedName name="st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2" l="1"/>
  <c r="O60" i="1" l="1"/>
  <c r="N60" i="1"/>
  <c r="M60" i="1"/>
  <c r="L60" i="1"/>
  <c r="O59" i="1"/>
  <c r="N59" i="1"/>
  <c r="M59" i="1"/>
  <c r="L59" i="1"/>
  <c r="O58" i="1"/>
  <c r="N58" i="1"/>
  <c r="M58" i="1"/>
  <c r="L58" i="1"/>
  <c r="O57" i="1"/>
  <c r="N57" i="1"/>
  <c r="M57" i="1"/>
  <c r="L57" i="1"/>
  <c r="O56" i="1"/>
  <c r="N56" i="1"/>
  <c r="M56" i="1"/>
  <c r="L56" i="1"/>
  <c r="O55" i="1"/>
  <c r="N55" i="1"/>
  <c r="M55" i="1"/>
  <c r="L55" i="1"/>
  <c r="O54" i="1"/>
  <c r="N54" i="1"/>
  <c r="M54" i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M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N51" i="2"/>
  <c r="N40" i="2"/>
  <c r="N19" i="2"/>
  <c r="N61" i="2"/>
  <c r="N31" i="2"/>
  <c r="N46" i="2"/>
  <c r="N60" i="2"/>
  <c r="N45" i="2"/>
  <c r="N54" i="2"/>
  <c r="N18" i="2"/>
  <c r="N36" i="2"/>
  <c r="N35" i="2"/>
  <c r="N15" i="2"/>
  <c r="N41" i="2"/>
  <c r="N28" i="2"/>
  <c r="N59" i="2"/>
  <c r="N13" i="2"/>
  <c r="N23" i="2"/>
  <c r="N26" i="2"/>
  <c r="N21" i="2"/>
  <c r="N42" i="2"/>
  <c r="N52" i="2"/>
  <c r="N22" i="2"/>
  <c r="N12" i="2"/>
  <c r="N20" i="2"/>
  <c r="N57" i="2"/>
  <c r="N16" i="2"/>
  <c r="N33" i="2"/>
  <c r="N48" i="2"/>
  <c r="N37" i="2"/>
  <c r="N34" i="2"/>
  <c r="N24" i="2"/>
  <c r="N30" i="2"/>
  <c r="N47" i="2"/>
  <c r="N32" i="2"/>
  <c r="N39" i="2"/>
  <c r="N56" i="2"/>
  <c r="N27" i="2"/>
  <c r="N50" i="2"/>
  <c r="N43" i="2"/>
  <c r="N38" i="2"/>
  <c r="N44" i="2"/>
  <c r="N55" i="2"/>
  <c r="N10" i="2"/>
  <c r="N14" i="2"/>
  <c r="N11" i="2"/>
  <c r="N53" i="2"/>
  <c r="N25" i="2"/>
  <c r="N17" i="2"/>
  <c r="N29" i="2"/>
  <c r="N49" i="2"/>
  <c r="N58" i="2"/>
  <c r="O58" i="2" s="1"/>
  <c r="M58" i="2"/>
  <c r="N62" i="2"/>
  <c r="M51" i="2"/>
  <c r="M40" i="2"/>
  <c r="M19" i="2"/>
  <c r="M61" i="2"/>
  <c r="M31" i="2"/>
  <c r="M46" i="2"/>
  <c r="M60" i="2"/>
  <c r="M45" i="2"/>
  <c r="M54" i="2"/>
  <c r="M18" i="2"/>
  <c r="M36" i="2"/>
  <c r="M35" i="2"/>
  <c r="M15" i="2"/>
  <c r="M41" i="2"/>
  <c r="M28" i="2"/>
  <c r="M59" i="2"/>
  <c r="M13" i="2"/>
  <c r="M23" i="2"/>
  <c r="M26" i="2"/>
  <c r="M21" i="2"/>
  <c r="M42" i="2"/>
  <c r="M52" i="2"/>
  <c r="M22" i="2"/>
  <c r="M12" i="2"/>
  <c r="M20" i="2"/>
  <c r="M57" i="2"/>
  <c r="M16" i="2"/>
  <c r="M33" i="2"/>
  <c r="M48" i="2"/>
  <c r="M37" i="2"/>
  <c r="M34" i="2"/>
  <c r="M24" i="2"/>
  <c r="M30" i="2"/>
  <c r="M47" i="2"/>
  <c r="M32" i="2"/>
  <c r="M39" i="2"/>
  <c r="M56" i="2"/>
  <c r="M27" i="2"/>
  <c r="M50" i="2"/>
  <c r="M43" i="2"/>
  <c r="M38" i="2"/>
  <c r="M44" i="2"/>
  <c r="M55" i="2"/>
  <c r="M10" i="2"/>
  <c r="M14" i="2"/>
  <c r="M53" i="2"/>
  <c r="M25" i="2"/>
  <c r="M17" i="2"/>
  <c r="M29" i="2"/>
  <c r="M49" i="2"/>
  <c r="M62" i="2"/>
  <c r="O44" i="2" l="1"/>
  <c r="O25" i="2"/>
  <c r="O36" i="2"/>
  <c r="O62" i="2"/>
  <c r="O15" i="2"/>
  <c r="O40" i="2"/>
  <c r="O18" i="2"/>
  <c r="O26" i="2"/>
  <c r="O45" i="2"/>
  <c r="O13" i="2"/>
  <c r="O17" i="2"/>
  <c r="O33" i="2"/>
  <c r="O35" i="2"/>
  <c r="O39" i="2"/>
  <c r="O49" i="2"/>
  <c r="O42" i="2"/>
  <c r="O60" i="2"/>
  <c r="O50" i="2"/>
  <c r="O47" i="2"/>
  <c r="O12" i="2"/>
  <c r="O28" i="2"/>
  <c r="O48" i="2"/>
  <c r="O32" i="2"/>
  <c r="O34" i="2"/>
  <c r="O52" i="2"/>
  <c r="O61" i="2"/>
  <c r="O22" i="2"/>
  <c r="O55" i="2"/>
  <c r="O14" i="2"/>
  <c r="O41" i="2"/>
  <c r="O23" i="2"/>
  <c r="O11" i="2"/>
  <c r="O57" i="2"/>
  <c r="O43" i="2"/>
  <c r="O59" i="2"/>
  <c r="O20" i="2"/>
  <c r="O54" i="2"/>
  <c r="O53" i="2"/>
  <c r="O19" i="2"/>
  <c r="O27" i="2"/>
  <c r="O16" i="2"/>
  <c r="O29" i="2"/>
  <c r="O56" i="2"/>
  <c r="O21" i="2"/>
  <c r="O37" i="2"/>
  <c r="O10" i="2"/>
  <c r="O46" i="2"/>
  <c r="O31" i="2"/>
  <c r="O24" i="2"/>
  <c r="O30" i="2"/>
  <c r="O51" i="2"/>
  <c r="O38" i="2"/>
</calcChain>
</file>

<file path=xl/sharedStrings.xml><?xml version="1.0" encoding="utf-8"?>
<sst xmlns="http://schemas.openxmlformats.org/spreadsheetml/2006/main" count="328" uniqueCount="102">
  <si>
    <t>Unemployment Insurance Integrity Rates</t>
  </si>
  <si>
    <t>Region#</t>
  </si>
  <si>
    <t>ST</t>
  </si>
  <si>
    <t>AK</t>
  </si>
  <si>
    <t>AL</t>
  </si>
  <si>
    <t>AR</t>
  </si>
  <si>
    <t>AZ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</si>
  <si>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</si>
  <si>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</si>
  <si>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</si>
  <si>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</si>
  <si>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</si>
  <si>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</si>
  <si>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</si>
  <si>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</si>
  <si>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</si>
  <si>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</si>
  <si>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</si>
  <si>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</si>
  <si>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</si>
  <si>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</si>
  <si>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</si>
  <si>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</si>
  <si>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</si>
  <si>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</si>
  <si>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</si>
  <si>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</si>
  <si>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</si>
  <si>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</si>
  <si>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</si>
  <si>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</si>
  <si>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</si>
  <si>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</si>
  <si>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</si>
  <si>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</si>
  <si>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</si>
  <si>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</si>
  <si>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</si>
  <si>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</si>
  <si>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</si>
  <si>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</si>
  <si>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</si>
  <si>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</si>
  <si>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</si>
  <si>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</si>
  <si>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VA</t>
  </si>
  <si>
    <t>VT</t>
  </si>
  <si>
    <t>WA</t>
  </si>
  <si>
    <t>WI</t>
  </si>
  <si>
    <t>WV</t>
  </si>
  <si>
    <t>WY</t>
  </si>
  <si>
    <t>MA</t>
  </si>
  <si>
    <t>NY</t>
  </si>
  <si>
    <t>CA</t>
  </si>
  <si>
    <t>Over
Payment
Rate* (a)</t>
  </si>
  <si>
    <t>Fraud
Rate</t>
  </si>
  <si>
    <t>Under
Payment
Rate* (b)</t>
  </si>
  <si>
    <t>Over
Payment
Rate* (a)
Change</t>
  </si>
  <si>
    <t>Fraud
Rate
Change</t>
  </si>
  <si>
    <t>Under
Payment
Rate* (b)
Change</t>
  </si>
  <si>
    <t>UT</t>
  </si>
  <si>
    <t>Improper
Payment
Rate (a+b)</t>
  </si>
  <si>
    <t>** Excludes technically proper payments and agency errors by states other than the sampling state.</t>
  </si>
  <si>
    <t>US</t>
  </si>
  <si>
    <t>IP Rate</t>
  </si>
  <si>
    <t>OP</t>
  </si>
  <si>
    <t>UP</t>
  </si>
  <si>
    <t>IP Rate =</t>
  </si>
  <si>
    <t>Change From</t>
  </si>
  <si>
    <t>Change</t>
  </si>
  <si>
    <t>Amount Paid</t>
  </si>
  <si>
    <t>Rate</t>
  </si>
  <si>
    <t>(OP+UP)</t>
  </si>
  <si>
    <t>Group*</t>
  </si>
  <si>
    <t>Group Definition</t>
  </si>
  <si>
    <t>VI</t>
  </si>
  <si>
    <t>III</t>
  </si>
  <si>
    <t>IV</t>
  </si>
  <si>
    <t>I</t>
  </si>
  <si>
    <t>II</t>
  </si>
  <si>
    <t>V</t>
  </si>
  <si>
    <t>PIIA</t>
  </si>
  <si>
    <t>PIIA Integrity Rates Changes</t>
  </si>
  <si>
    <t>Improper
Payment
Rate (a+b)
Change</t>
  </si>
  <si>
    <t>Change in PIIA 2022 Improper Payment (IP) Rates</t>
  </si>
  <si>
    <t>P!IA Report Year 2023</t>
  </si>
  <si>
    <t>From Batch 202227 to Batch 202326</t>
  </si>
  <si>
    <t>From: CY 2022 QTR 3 To: CY 2023 QTR 2</t>
  </si>
  <si>
    <t>From PIIA 2022 Batch Range 202127 ~ 202226</t>
  </si>
  <si>
    <t>To PIIA 2023 Batch Range 202227 ~ 202326</t>
  </si>
  <si>
    <t>PIIA 2023 (From July 1, 2022  Thru June 30, 2023)</t>
  </si>
  <si>
    <t>PIIA 2023</t>
  </si>
  <si>
    <t>* Excludes technically proper payments</t>
  </si>
  <si>
    <t>From: CY 2023 QTR 3 To: CY 2024 QTR 2</t>
  </si>
  <si>
    <t>P!IA Report Year 2024</t>
  </si>
  <si>
    <t>From Batch 202327 to Batch 202426</t>
  </si>
  <si>
    <t>PIIA 2024 (From July 1, 2023  Thru June 30, 2024)</t>
  </si>
  <si>
    <t xml:space="preserve">  Group 4 - PIIA 2024 IP rate &gt;= 10% and rate increased from PIIA 2023 IP rate</t>
  </si>
  <si>
    <t xml:space="preserve">   Group 3 - PIIA 2024 IP rate &gt;= 10% and rate decreased from PIIA 2023 IP rate</t>
  </si>
  <si>
    <t xml:space="preserve"> Group 2 - PIIA 2024 IP rate &lt; 10% and rate increased from PIIA 2023 IP rate</t>
  </si>
  <si>
    <t xml:space="preserve"> Group 1 - PIIA 2024 IP rate &lt; 10% and rate decreased from PIIA 2023 IP rate</t>
  </si>
  <si>
    <t>PIIA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</si>
</sst>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%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3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/>
    <xf numFmtId="164" fontId="0" fillId="3" borderId="4" xfId="0" applyNumberFormat="1" applyFill="1" applyBorder="1"/>
    <xf numFmtId="164" fontId="0" fillId="0" borderId="4" xfId="0" applyNumberFormat="1" applyBorder="1"/>
    <xf numFmtId="0" fontId="2" fillId="0" borderId="0" xfId="0" applyFont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6" fontId="0" fillId="0" borderId="4" xfId="0" applyNumberFormat="1" applyBorder="1"/>
    <xf numFmtId="10" fontId="0" fillId="0" borderId="2" xfId="0" applyNumberFormat="1" applyBorder="1"/>
    <xf numFmtId="0" fontId="0" fillId="0" borderId="4" xfId="0" applyBorder="1" applyAlignment="1">
      <alignment horizontal="center"/>
    </xf>
    <xf numFmtId="0" fontId="0" fillId="7" borderId="4" xfId="0" applyFill="1" applyBorder="1"/>
    <xf numFmtId="164" fontId="0" fillId="7" borderId="4" xfId="0" applyNumberFormat="1" applyFill="1" applyBorder="1"/>
    <xf numFmtId="0" fontId="0" fillId="0" borderId="2" xfId="0" applyBorder="1"/>
    <xf numFmtId="0" fontId="0" fillId="0" borderId="3" xfId="0" applyBorder="1"/>
    <xf numFmtId="6" fontId="0" fillId="0" borderId="3" xfId="0" applyNumberFormat="1" applyBorder="1"/>
    <xf numFmtId="164" fontId="0" fillId="0" borderId="3" xfId="0" applyNumberFormat="1" applyBorder="1"/>
    <xf numFmtId="10" fontId="0" fillId="0" borderId="3" xfId="0" applyNumberFormat="1" applyBorder="1"/>
    <xf numFmtId="0" fontId="2" fillId="0" borderId="4" xfId="0" applyFont="1" applyBorder="1" applyAlignment="1">
      <alignment horizontal="left"/>
    </xf>
    <xf numFmtId="0" fontId="0" fillId="8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5" borderId="4" xfId="0" applyFill="1" applyBorder="1"/>
    <xf numFmtId="6" fontId="0" fillId="5" borderId="4" xfId="0" applyNumberFormat="1" applyFill="1" applyBorder="1"/>
    <xf numFmtId="164" fontId="0" fillId="5" borderId="4" xfId="0" applyNumberFormat="1" applyFill="1" applyBorder="1"/>
    <xf numFmtId="10" fontId="0" fillId="5" borderId="2" xfId="0" applyNumberFormat="1" applyFill="1" applyBorder="1"/>
    <xf numFmtId="10" fontId="0" fillId="5" borderId="3" xfId="0" applyNumberFormat="1" applyFill="1" applyBorder="1"/>
    <xf numFmtId="0" fontId="2" fillId="5" borderId="3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textRotation="180"/>
    </xf>
    <xf numFmtId="0" fontId="0" fillId="2" borderId="2" xfId="0" applyFill="1" applyBorder="1" applyAlignment="1">
      <alignment horizontal="left" vertical="center" textRotation="18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0" fontId="0" fillId="0" borderId="0" xfId="0" applyNumberFormat="1" applyBorder="1"/>
  </cellXfs>
  <cellStyles count="1">
    <cellStyle name="Normal" xfId="0" builtinId="0"/>
  </cellStyles>
  <dxfs count="2">
    <dxf>
      <font>
        <b val="0"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0EFD6"/>
      <color rgb="FF21B71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workforcesecurity.doleta.gov/OUI/DPM/BAM/CY%202011%20Data/Integrity%20Rates%2019%20Tabs%20final%20%2012%20months%20ending%2012-31-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grity Rate Changes "/>
      <sheetName val="Rates &amp; 95% confidence interval"/>
      <sheetName val="5 Years Overpayment Rates x QTR"/>
      <sheetName val="Cause summary"/>
      <sheetName val="Cause by State"/>
      <sheetName val="Count of Errors - Cause detail"/>
      <sheetName val="Responsibility by State"/>
      <sheetName val="Cause by Prior Agency Action"/>
      <sheetName val="BTQ Allow Seps"/>
      <sheetName val="Cause Prior Employer Action"/>
      <sheetName val="Cause by Prior claimant Action"/>
      <sheetName val="Cause x Point of Detection"/>
      <sheetName val="Counts of Case KW Errors"/>
      <sheetName val="Counts of Errors - Major Causes"/>
      <sheetName val="NDNH Counts BYE &amp; Sep Detection"/>
      <sheetName val="Counts Work search outcomes"/>
      <sheetName val="BAM method claimant Info obtain"/>
      <sheetName val="Error Cnt % Response nonrespons"/>
      <sheetName val="Claim filing methods"/>
      <sheetName val="ST_REG"/>
      <sheetName val="Rates x Q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state</v>
          </cell>
          <cell r="B1" t="str">
            <v>Region #</v>
          </cell>
        </row>
        <row r="2">
          <cell r="A2" t="str">
            <v>AK</v>
          </cell>
          <cell r="B2" t="str">
            <v>Region VI</v>
          </cell>
        </row>
        <row r="3">
          <cell r="A3" t="str">
            <v>AL</v>
          </cell>
          <cell r="B3" t="str">
            <v>Region III</v>
          </cell>
        </row>
        <row r="4">
          <cell r="A4" t="str">
            <v>AR</v>
          </cell>
          <cell r="B4" t="str">
            <v>Region IV</v>
          </cell>
        </row>
        <row r="5">
          <cell r="A5" t="str">
            <v>AZ</v>
          </cell>
          <cell r="B5" t="str">
            <v>Region VI</v>
          </cell>
        </row>
        <row r="6">
          <cell r="A6" t="str">
            <v>CA</v>
          </cell>
          <cell r="B6" t="str">
            <v>Region VI</v>
          </cell>
        </row>
        <row r="7">
          <cell r="A7" t="str">
            <v>CO</v>
          </cell>
          <cell r="B7" t="str">
            <v>Region IV</v>
          </cell>
        </row>
        <row r="8">
          <cell r="A8" t="str">
            <v>CT</v>
          </cell>
          <cell r="B8" t="str">
            <v>Region I</v>
          </cell>
        </row>
        <row r="9">
          <cell r="A9" t="str">
            <v>DC</v>
          </cell>
          <cell r="B9" t="str">
            <v>Region II</v>
          </cell>
        </row>
        <row r="10">
          <cell r="A10" t="str">
            <v>DE</v>
          </cell>
          <cell r="B10" t="str">
            <v>Region II</v>
          </cell>
        </row>
        <row r="11">
          <cell r="A11" t="str">
            <v>FL</v>
          </cell>
          <cell r="B11" t="str">
            <v>Region III</v>
          </cell>
        </row>
        <row r="12">
          <cell r="A12" t="str">
            <v>GA</v>
          </cell>
          <cell r="B12" t="str">
            <v>Region III</v>
          </cell>
        </row>
        <row r="13">
          <cell r="A13" t="str">
            <v>HI</v>
          </cell>
          <cell r="B13" t="str">
            <v>Region VI</v>
          </cell>
        </row>
        <row r="14">
          <cell r="A14" t="str">
            <v>IA</v>
          </cell>
          <cell r="B14" t="str">
            <v>Region V</v>
          </cell>
        </row>
        <row r="15">
          <cell r="A15" t="str">
            <v>ID</v>
          </cell>
          <cell r="B15" t="str">
            <v>Region VI</v>
          </cell>
        </row>
        <row r="16">
          <cell r="A16" t="str">
            <v>IL</v>
          </cell>
          <cell r="B16" t="str">
            <v>Region V</v>
          </cell>
        </row>
        <row r="17">
          <cell r="A17" t="str">
            <v>IN</v>
          </cell>
          <cell r="B17" t="str">
            <v>Region V</v>
          </cell>
        </row>
        <row r="18">
          <cell r="A18" t="str">
            <v>KS</v>
          </cell>
          <cell r="B18" t="str">
            <v>Region V</v>
          </cell>
        </row>
        <row r="19">
          <cell r="A19" t="str">
            <v>KY</v>
          </cell>
          <cell r="B19" t="str">
            <v>Region III</v>
          </cell>
        </row>
        <row r="20">
          <cell r="A20" t="str">
            <v>LA</v>
          </cell>
          <cell r="B20" t="str">
            <v>Region IV</v>
          </cell>
        </row>
        <row r="21">
          <cell r="A21" t="str">
            <v>MA</v>
          </cell>
          <cell r="B21" t="str">
            <v>Region I</v>
          </cell>
        </row>
        <row r="22">
          <cell r="A22" t="str">
            <v>MD</v>
          </cell>
          <cell r="B22" t="str">
            <v>Region II</v>
          </cell>
        </row>
        <row r="23">
          <cell r="A23" t="str">
            <v>ME</v>
          </cell>
          <cell r="B23" t="str">
            <v>Region I</v>
          </cell>
        </row>
        <row r="24">
          <cell r="A24" t="str">
            <v>MI</v>
          </cell>
          <cell r="B24" t="str">
            <v>Region V</v>
          </cell>
        </row>
        <row r="25">
          <cell r="A25" t="str">
            <v>MN</v>
          </cell>
          <cell r="B25" t="str">
            <v>Region V</v>
          </cell>
        </row>
        <row r="26">
          <cell r="A26" t="str">
            <v>MO</v>
          </cell>
          <cell r="B26" t="str">
            <v>Region V</v>
          </cell>
        </row>
        <row r="27">
          <cell r="A27" t="str">
            <v>MS</v>
          </cell>
          <cell r="B27" t="str">
            <v>Region III</v>
          </cell>
        </row>
        <row r="28">
          <cell r="A28" t="str">
            <v>MT</v>
          </cell>
          <cell r="B28" t="str">
            <v>Region IV</v>
          </cell>
        </row>
        <row r="29">
          <cell r="A29" t="str">
            <v>NC</v>
          </cell>
          <cell r="B29" t="str">
            <v>Region III</v>
          </cell>
        </row>
        <row r="30">
          <cell r="A30" t="str">
            <v>ND</v>
          </cell>
          <cell r="B30" t="str">
            <v>Region IV</v>
          </cell>
        </row>
        <row r="31">
          <cell r="A31" t="str">
            <v>NE</v>
          </cell>
          <cell r="B31" t="str">
            <v>Region V</v>
          </cell>
        </row>
        <row r="32">
          <cell r="A32" t="str">
            <v>NH</v>
          </cell>
          <cell r="B32" t="str">
            <v>Region I</v>
          </cell>
        </row>
        <row r="33">
          <cell r="A33" t="str">
            <v>NJ</v>
          </cell>
          <cell r="B33" t="str">
            <v>Region I</v>
          </cell>
        </row>
        <row r="34">
          <cell r="A34" t="str">
            <v>NM</v>
          </cell>
          <cell r="B34" t="str">
            <v>Region IV</v>
          </cell>
        </row>
        <row r="35">
          <cell r="A35" t="str">
            <v>NV</v>
          </cell>
          <cell r="B35" t="str">
            <v>Region VI</v>
          </cell>
        </row>
        <row r="36">
          <cell r="A36" t="str">
            <v>NY</v>
          </cell>
          <cell r="B36" t="str">
            <v>Region I</v>
          </cell>
        </row>
        <row r="37">
          <cell r="A37" t="str">
            <v>OH</v>
          </cell>
          <cell r="B37" t="str">
            <v>Region V</v>
          </cell>
        </row>
        <row r="38">
          <cell r="A38" t="str">
            <v>OK</v>
          </cell>
          <cell r="B38" t="str">
            <v>Region IV</v>
          </cell>
        </row>
        <row r="39">
          <cell r="A39" t="str">
            <v>OR</v>
          </cell>
          <cell r="B39" t="str">
            <v>Region VI</v>
          </cell>
        </row>
        <row r="40">
          <cell r="A40" t="str">
            <v>PA</v>
          </cell>
          <cell r="B40" t="str">
            <v>Region II</v>
          </cell>
        </row>
        <row r="41">
          <cell r="A41" t="str">
            <v>PR</v>
          </cell>
          <cell r="B41" t="str">
            <v>Region I</v>
          </cell>
        </row>
        <row r="42">
          <cell r="A42" t="str">
            <v>RI</v>
          </cell>
          <cell r="B42" t="str">
            <v>Region I</v>
          </cell>
        </row>
        <row r="43">
          <cell r="A43" t="str">
            <v>SC</v>
          </cell>
          <cell r="B43" t="str">
            <v>Region III</v>
          </cell>
        </row>
        <row r="44">
          <cell r="A44" t="str">
            <v>SD</v>
          </cell>
          <cell r="B44" t="str">
            <v>Region IV</v>
          </cell>
        </row>
        <row r="45">
          <cell r="A45" t="str">
            <v>TN</v>
          </cell>
          <cell r="B45" t="str">
            <v>Region III</v>
          </cell>
        </row>
        <row r="46">
          <cell r="A46" t="str">
            <v>TX</v>
          </cell>
          <cell r="B46" t="str">
            <v>Region IV</v>
          </cell>
        </row>
        <row r="47">
          <cell r="A47" t="str">
            <v>UT</v>
          </cell>
          <cell r="B47" t="str">
            <v>Region IV</v>
          </cell>
        </row>
        <row r="48">
          <cell r="A48" t="str">
            <v>VA</v>
          </cell>
          <cell r="B48" t="str">
            <v>Region II</v>
          </cell>
        </row>
        <row r="49">
          <cell r="A49" t="str">
            <v>VT</v>
          </cell>
          <cell r="B49" t="str">
            <v>Region I</v>
          </cell>
        </row>
        <row r="50">
          <cell r="A50" t="str">
            <v>WA</v>
          </cell>
          <cell r="B50" t="str">
            <v>Region VI</v>
          </cell>
        </row>
        <row r="51">
          <cell r="A51" t="str">
            <v>WI</v>
          </cell>
          <cell r="B51" t="str">
            <v>Region V</v>
          </cell>
        </row>
        <row r="52">
          <cell r="A52" t="str">
            <v>WV</v>
          </cell>
          <cell r="B52" t="str">
            <v>Region II</v>
          </cell>
        </row>
        <row r="53">
          <cell r="A53" t="str">
            <v>WY</v>
          </cell>
          <cell r="B53" t="str">
            <v>Region IV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P4" sqref="P4"/>
    </sheetView>
  </sheetViews>
  <sheetFormatPr defaultRowHeight="14.5" x14ac:dyDescent="0.35"/>
  <cols>
    <col min="1" max="1" width="3.36328125" bestFit="1" customWidth="1"/>
    <col min="2" max="2" width="3.90625" bestFit="1" customWidth="1"/>
    <col min="3" max="3" width="8.81640625" bestFit="1" customWidth="1"/>
    <col min="4" max="4" width="8" bestFit="1" customWidth="1"/>
    <col min="5" max="5" width="8.81640625" customWidth="1"/>
    <col min="6" max="6" width="10.81640625" bestFit="1" customWidth="1"/>
    <col min="7" max="7" width="3.90625" customWidth="1"/>
    <col min="8" max="8" width="8.81640625" bestFit="1" customWidth="1"/>
    <col min="9" max="9" width="7.81640625" bestFit="1" customWidth="1"/>
    <col min="10" max="10" width="8.54296875" customWidth="1"/>
    <col min="11" max="11" width="10.81640625" bestFit="1" customWidth="1"/>
    <col min="12" max="14" width="10.6328125" customWidth="1"/>
    <col min="15" max="15" width="10.81640625" customWidth="1"/>
  </cols>
  <sheetData>
    <row r="1" spans="1:16" x14ac:dyDescent="0.35">
      <c r="B1" s="56" t="s">
        <v>0</v>
      </c>
      <c r="C1" s="57"/>
      <c r="D1" s="57"/>
      <c r="E1" s="57"/>
      <c r="F1" s="58"/>
      <c r="G1" s="56" t="s">
        <v>0</v>
      </c>
      <c r="H1" s="57"/>
      <c r="I1" s="57"/>
      <c r="J1" s="57"/>
      <c r="K1" s="58"/>
      <c r="L1" s="56" t="s">
        <v>82</v>
      </c>
      <c r="M1" s="57"/>
      <c r="N1" s="57"/>
      <c r="O1" s="58"/>
    </row>
    <row r="2" spans="1:16" x14ac:dyDescent="0.35">
      <c r="B2" s="65" t="s">
        <v>87</v>
      </c>
      <c r="C2" s="55"/>
      <c r="D2" s="55"/>
      <c r="E2" s="55"/>
      <c r="F2" s="66"/>
      <c r="G2" s="65" t="s">
        <v>93</v>
      </c>
      <c r="H2" s="55"/>
      <c r="I2" s="55"/>
      <c r="J2" s="55"/>
      <c r="K2" s="66"/>
      <c r="L2" s="65" t="s">
        <v>88</v>
      </c>
      <c r="M2" s="55"/>
      <c r="N2" s="55"/>
      <c r="O2" s="66"/>
      <c r="P2" t="s">
        <v>92</v>
      </c>
    </row>
    <row r="3" spans="1:16" x14ac:dyDescent="0.35">
      <c r="B3" s="65" t="s">
        <v>85</v>
      </c>
      <c r="C3" s="55"/>
      <c r="D3" s="55"/>
      <c r="E3" s="55"/>
      <c r="F3" s="66"/>
      <c r="G3" s="65" t="s">
        <v>94</v>
      </c>
      <c r="H3" s="55"/>
      <c r="I3" s="55"/>
      <c r="J3" s="55"/>
      <c r="K3" s="66"/>
      <c r="L3" s="65" t="s">
        <v>89</v>
      </c>
      <c r="M3" s="55"/>
      <c r="N3" s="55"/>
      <c r="O3" s="66"/>
    </row>
    <row r="4" spans="1:16" ht="15" customHeight="1" x14ac:dyDescent="0.35">
      <c r="B4" s="59" t="s">
        <v>86</v>
      </c>
      <c r="C4" s="60"/>
      <c r="D4" s="60"/>
      <c r="E4" s="60"/>
      <c r="F4" s="61"/>
      <c r="G4" s="59" t="s">
        <v>95</v>
      </c>
      <c r="H4" s="60"/>
      <c r="I4" s="60"/>
      <c r="J4" s="60"/>
      <c r="K4" s="61"/>
      <c r="L4" s="40" t="s">
        <v>57</v>
      </c>
      <c r="M4" s="40" t="s">
        <v>58</v>
      </c>
      <c r="N4" s="40" t="s">
        <v>59</v>
      </c>
      <c r="O4" s="40" t="s">
        <v>83</v>
      </c>
    </row>
    <row r="5" spans="1:16" ht="24" customHeight="1" x14ac:dyDescent="0.35">
      <c r="A5" s="53" t="s">
        <v>1</v>
      </c>
      <c r="B5" s="47" t="s">
        <v>2</v>
      </c>
      <c r="C5" s="62" t="s">
        <v>54</v>
      </c>
      <c r="D5" s="62" t="s">
        <v>55</v>
      </c>
      <c r="E5" s="62" t="s">
        <v>56</v>
      </c>
      <c r="F5" s="62" t="s">
        <v>61</v>
      </c>
      <c r="G5" s="50" t="s">
        <v>2</v>
      </c>
      <c r="H5" s="43" t="s">
        <v>54</v>
      </c>
      <c r="I5" s="43" t="s">
        <v>55</v>
      </c>
      <c r="J5" s="43" t="s">
        <v>56</v>
      </c>
      <c r="K5" s="43" t="s">
        <v>61</v>
      </c>
      <c r="L5" s="41"/>
      <c r="M5" s="41"/>
      <c r="N5" s="41"/>
      <c r="O5" s="41"/>
    </row>
    <row r="6" spans="1:16" ht="24" customHeight="1" x14ac:dyDescent="0.35">
      <c r="A6" s="54"/>
      <c r="B6" s="48"/>
      <c r="C6" s="63"/>
      <c r="D6" s="63"/>
      <c r="E6" s="63"/>
      <c r="F6" s="63"/>
      <c r="G6" s="51"/>
      <c r="H6" s="44"/>
      <c r="I6" s="44"/>
      <c r="J6" s="44"/>
      <c r="K6" s="44"/>
      <c r="L6" s="41"/>
      <c r="M6" s="41"/>
      <c r="N6" s="41"/>
      <c r="O6" s="41"/>
    </row>
    <row r="7" spans="1:16" ht="24" customHeight="1" x14ac:dyDescent="0.35">
      <c r="A7" s="54"/>
      <c r="B7" s="49"/>
      <c r="C7" s="64"/>
      <c r="D7" s="64"/>
      <c r="E7" s="64"/>
      <c r="F7" s="64"/>
      <c r="G7" s="52"/>
      <c r="H7" s="45"/>
      <c r="I7" s="45"/>
      <c r="J7" s="45"/>
      <c r="K7" s="45"/>
      <c r="L7" s="42"/>
      <c r="M7" s="42"/>
      <c r="N7" s="42"/>
      <c r="O7" s="42"/>
    </row>
    <row r="8" spans="1:16" x14ac:dyDescent="0.35">
      <c r="A8" s="1"/>
      <c r="B8" s="18" t="s">
        <v>63</v>
      </c>
      <c r="C8" s="19">
        <v>0.14348</v>
      </c>
      <c r="D8" s="19">
        <v>5.3460000000000001E-2</v>
      </c>
      <c r="E8" s="19">
        <v>5.5999999999999999E-3</v>
      </c>
      <c r="F8" s="19">
        <v>0.14907999999999999</v>
      </c>
      <c r="G8" s="18" t="s">
        <v>63</v>
      </c>
      <c r="H8" s="19">
        <v>0.13974</v>
      </c>
      <c r="I8" s="19">
        <v>5.389E-2</v>
      </c>
      <c r="J8" s="19">
        <v>4.4999999999999997E-3</v>
      </c>
      <c r="K8" s="19">
        <v>0.14424000000000001</v>
      </c>
      <c r="L8" s="5">
        <f t="shared" ref="L8:L39" si="0">H8-C8</f>
        <v>-3.7399999999999933E-3</v>
      </c>
      <c r="M8" s="5">
        <f t="shared" ref="M8:M39" si="1">I8-D8</f>
        <v>4.2999999999999983E-4</v>
      </c>
      <c r="N8" s="5">
        <f t="shared" ref="N8:N39" si="2">J8-E8</f>
        <v>-1.1000000000000003E-3</v>
      </c>
      <c r="O8" s="5">
        <f t="shared" ref="O8:O39" si="3">K8-F8</f>
        <v>-4.8399999999999832E-3</v>
      </c>
    </row>
    <row r="9" spans="1:16" x14ac:dyDescent="0.35">
      <c r="A9" s="2" t="s">
        <v>75</v>
      </c>
      <c r="B9" s="3" t="s">
        <v>3</v>
      </c>
      <c r="C9" s="5">
        <v>7.1389999999999995E-2</v>
      </c>
      <c r="D9" s="5">
        <v>3.4619999999999998E-2</v>
      </c>
      <c r="E9" s="5">
        <v>4.0899999999999999E-3</v>
      </c>
      <c r="F9" s="5">
        <v>7.5490000000000002E-2</v>
      </c>
      <c r="G9" s="3" t="s">
        <v>3</v>
      </c>
      <c r="H9" s="5">
        <v>7.4109999999999995E-2</v>
      </c>
      <c r="I9" s="5">
        <v>4.224E-2</v>
      </c>
      <c r="J9" s="5">
        <v>2.4599999999999999E-3</v>
      </c>
      <c r="K9" s="5">
        <v>7.6569999999999999E-2</v>
      </c>
      <c r="L9" s="5">
        <f t="shared" si="0"/>
        <v>2.7200000000000002E-3</v>
      </c>
      <c r="M9" s="5">
        <f t="shared" si="1"/>
        <v>7.6200000000000018E-3</v>
      </c>
      <c r="N9" s="5">
        <f t="shared" si="2"/>
        <v>-1.6299999999999999E-3</v>
      </c>
      <c r="O9" s="5">
        <f t="shared" si="3"/>
        <v>1.0799999999999976E-3</v>
      </c>
    </row>
    <row r="10" spans="1:16" x14ac:dyDescent="0.35">
      <c r="A10" s="2" t="s">
        <v>76</v>
      </c>
      <c r="B10" s="3" t="s">
        <v>4</v>
      </c>
      <c r="C10" s="5">
        <v>0.12686</v>
      </c>
      <c r="D10" s="5">
        <v>3.4410000000000003E-2</v>
      </c>
      <c r="E10" s="5">
        <v>3.1E-4</v>
      </c>
      <c r="F10" s="5">
        <v>0.12717000000000001</v>
      </c>
      <c r="G10" s="3" t="s">
        <v>4</v>
      </c>
      <c r="H10" s="5">
        <v>7.528E-2</v>
      </c>
      <c r="I10" s="5">
        <v>1.498E-2</v>
      </c>
      <c r="J10" s="5">
        <v>1.15E-3</v>
      </c>
      <c r="K10" s="5">
        <v>7.6429999999999998E-2</v>
      </c>
      <c r="L10" s="5">
        <f t="shared" si="0"/>
        <v>-5.1580000000000001E-2</v>
      </c>
      <c r="M10" s="5">
        <f t="shared" si="1"/>
        <v>-1.9430000000000003E-2</v>
      </c>
      <c r="N10" s="5">
        <f t="shared" si="2"/>
        <v>8.4000000000000003E-4</v>
      </c>
      <c r="O10" s="5">
        <f t="shared" si="3"/>
        <v>-5.0740000000000007E-2</v>
      </c>
    </row>
    <row r="11" spans="1:16" x14ac:dyDescent="0.35">
      <c r="A11" s="2" t="s">
        <v>77</v>
      </c>
      <c r="B11" s="3" t="s">
        <v>5</v>
      </c>
      <c r="C11" s="5">
        <v>5.2580000000000002E-2</v>
      </c>
      <c r="D11" s="4">
        <v>2.0070000000000001E-2</v>
      </c>
      <c r="E11" s="4">
        <v>2.7599999999999999E-3</v>
      </c>
      <c r="F11" s="4">
        <v>5.5329999999999997E-2</v>
      </c>
      <c r="G11" s="3" t="s">
        <v>5</v>
      </c>
      <c r="H11" s="4">
        <v>0.11837</v>
      </c>
      <c r="I11" s="4">
        <v>2.4559999999999998E-2</v>
      </c>
      <c r="J11" s="4">
        <v>7.5300000000000002E-3</v>
      </c>
      <c r="K11" s="4">
        <v>0.12590000000000001</v>
      </c>
      <c r="L11" s="5">
        <f t="shared" si="0"/>
        <v>6.5790000000000001E-2</v>
      </c>
      <c r="M11" s="5">
        <f t="shared" si="1"/>
        <v>4.4899999999999975E-3</v>
      </c>
      <c r="N11" s="5">
        <f t="shared" si="2"/>
        <v>4.7699999999999999E-3</v>
      </c>
      <c r="O11" s="5">
        <f t="shared" si="3"/>
        <v>7.0570000000000022E-2</v>
      </c>
    </row>
    <row r="12" spans="1:16" x14ac:dyDescent="0.35">
      <c r="A12" s="2" t="s">
        <v>75</v>
      </c>
      <c r="B12" s="3" t="s">
        <v>6</v>
      </c>
      <c r="C12" s="5">
        <v>4.5039999999999997E-2</v>
      </c>
      <c r="D12" s="4">
        <v>2.971E-2</v>
      </c>
      <c r="E12" s="4">
        <v>3.3E-4</v>
      </c>
      <c r="F12" s="4">
        <v>4.5370000000000001E-2</v>
      </c>
      <c r="G12" s="3" t="s">
        <v>6</v>
      </c>
      <c r="H12" s="4">
        <v>7.7210000000000001E-2</v>
      </c>
      <c r="I12" s="4">
        <v>5.7939999999999998E-2</v>
      </c>
      <c r="J12" s="4">
        <v>2.9E-4</v>
      </c>
      <c r="K12" s="4">
        <v>7.7499999999999999E-2</v>
      </c>
      <c r="L12" s="5">
        <f t="shared" si="0"/>
        <v>3.2170000000000004E-2</v>
      </c>
      <c r="M12" s="5">
        <f t="shared" si="1"/>
        <v>2.8229999999999998E-2</v>
      </c>
      <c r="N12" s="5">
        <f t="shared" si="2"/>
        <v>-3.9999999999999996E-5</v>
      </c>
      <c r="O12" s="5">
        <f t="shared" si="3"/>
        <v>3.2129999999999999E-2</v>
      </c>
    </row>
    <row r="13" spans="1:16" x14ac:dyDescent="0.35">
      <c r="A13" s="2" t="s">
        <v>75</v>
      </c>
      <c r="B13" s="3" t="s">
        <v>53</v>
      </c>
      <c r="C13" s="5">
        <v>0.14749999999999999</v>
      </c>
      <c r="D13" s="5">
        <v>0.10009</v>
      </c>
      <c r="E13" s="5">
        <v>6.7799999999999996E-3</v>
      </c>
      <c r="F13" s="5">
        <v>0.15428</v>
      </c>
      <c r="G13" s="3" t="s">
        <v>53</v>
      </c>
      <c r="H13" s="5">
        <v>8.9690000000000006E-2</v>
      </c>
      <c r="I13" s="5">
        <v>6.1330000000000003E-2</v>
      </c>
      <c r="J13" s="5">
        <v>3.4499999999999999E-3</v>
      </c>
      <c r="K13" s="5">
        <v>9.3140000000000001E-2</v>
      </c>
      <c r="L13" s="5">
        <f t="shared" si="0"/>
        <v>-5.7809999999999986E-2</v>
      </c>
      <c r="M13" s="5">
        <f t="shared" si="1"/>
        <v>-3.8759999999999996E-2</v>
      </c>
      <c r="N13" s="5">
        <f t="shared" si="2"/>
        <v>-3.3299999999999996E-3</v>
      </c>
      <c r="O13" s="5">
        <f t="shared" si="3"/>
        <v>-6.114E-2</v>
      </c>
    </row>
    <row r="14" spans="1:16" x14ac:dyDescent="0.35">
      <c r="A14" s="2" t="s">
        <v>77</v>
      </c>
      <c r="B14" s="3" t="s">
        <v>7</v>
      </c>
      <c r="C14" s="5">
        <v>4.5760000000000002E-2</v>
      </c>
      <c r="D14" s="5">
        <v>9.0900000000000009E-3</v>
      </c>
      <c r="E14" s="5">
        <v>9.11E-3</v>
      </c>
      <c r="F14" s="5">
        <v>5.4870000000000002E-2</v>
      </c>
      <c r="G14" s="3" t="s">
        <v>7</v>
      </c>
      <c r="H14" s="5">
        <v>5.5530000000000003E-2</v>
      </c>
      <c r="I14" s="5">
        <v>7.1500000000000001E-3</v>
      </c>
      <c r="J14" s="5">
        <v>1.108E-2</v>
      </c>
      <c r="K14" s="5">
        <v>6.6610000000000003E-2</v>
      </c>
      <c r="L14" s="5">
        <f t="shared" si="0"/>
        <v>9.7700000000000009E-3</v>
      </c>
      <c r="M14" s="5">
        <f t="shared" si="1"/>
        <v>-1.9400000000000008E-3</v>
      </c>
      <c r="N14" s="5">
        <f t="shared" si="2"/>
        <v>1.9699999999999995E-3</v>
      </c>
      <c r="O14" s="5">
        <f t="shared" si="3"/>
        <v>1.174E-2</v>
      </c>
    </row>
    <row r="15" spans="1:16" x14ac:dyDescent="0.35">
      <c r="A15" s="2" t="s">
        <v>78</v>
      </c>
      <c r="B15" s="3" t="s">
        <v>8</v>
      </c>
      <c r="C15" s="5">
        <v>0.16719000000000001</v>
      </c>
      <c r="D15" s="4">
        <v>3.2829999999999998E-2</v>
      </c>
      <c r="E15" s="4">
        <v>1.5299999999999999E-3</v>
      </c>
      <c r="F15" s="4">
        <v>0.16872000000000001</v>
      </c>
      <c r="G15" s="3" t="s">
        <v>8</v>
      </c>
      <c r="H15" s="4">
        <v>0.19283</v>
      </c>
      <c r="I15" s="4">
        <v>2.1489999999999999E-2</v>
      </c>
      <c r="J15" s="4">
        <v>3.9199999999999999E-3</v>
      </c>
      <c r="K15" s="4">
        <v>0.19675000000000001</v>
      </c>
      <c r="L15" s="5">
        <f t="shared" si="0"/>
        <v>2.5639999999999996E-2</v>
      </c>
      <c r="M15" s="5">
        <f t="shared" si="1"/>
        <v>-1.1339999999999999E-2</v>
      </c>
      <c r="N15" s="5">
        <f t="shared" si="2"/>
        <v>2.3899999999999998E-3</v>
      </c>
      <c r="O15" s="5">
        <f t="shared" si="3"/>
        <v>2.8029999999999999E-2</v>
      </c>
    </row>
    <row r="16" spans="1:16" x14ac:dyDescent="0.35">
      <c r="A16" s="2" t="s">
        <v>79</v>
      </c>
      <c r="B16" s="3" t="s">
        <v>9</v>
      </c>
      <c r="C16" s="5">
        <v>0.21711</v>
      </c>
      <c r="D16" s="4">
        <v>6.5060000000000007E-2</v>
      </c>
      <c r="E16" s="4">
        <v>1.14E-3</v>
      </c>
      <c r="F16" s="4">
        <v>0.21825</v>
      </c>
      <c r="G16" s="3" t="s">
        <v>9</v>
      </c>
      <c r="H16" s="4">
        <v>0.1318</v>
      </c>
      <c r="I16" s="4">
        <v>9.7599999999999996E-3</v>
      </c>
      <c r="J16" s="4">
        <v>5.5000000000000003E-4</v>
      </c>
      <c r="K16" s="4">
        <v>0.13235</v>
      </c>
      <c r="L16" s="5">
        <f t="shared" si="0"/>
        <v>-8.5309999999999997E-2</v>
      </c>
      <c r="M16" s="5">
        <f t="shared" si="1"/>
        <v>-5.5300000000000009E-2</v>
      </c>
      <c r="N16" s="5">
        <f t="shared" si="2"/>
        <v>-5.8999999999999992E-4</v>
      </c>
      <c r="O16" s="5">
        <f t="shared" si="3"/>
        <v>-8.5900000000000004E-2</v>
      </c>
    </row>
    <row r="17" spans="1:15" x14ac:dyDescent="0.35">
      <c r="A17" s="2" t="s">
        <v>79</v>
      </c>
      <c r="B17" s="3" t="s">
        <v>10</v>
      </c>
      <c r="C17" s="5">
        <v>0.22081999999999999</v>
      </c>
      <c r="D17" s="5">
        <v>0</v>
      </c>
      <c r="E17" s="5">
        <v>3.4199999999999999E-3</v>
      </c>
      <c r="F17" s="5">
        <v>0.22423999999999999</v>
      </c>
      <c r="G17" s="3" t="s">
        <v>10</v>
      </c>
      <c r="H17" s="5">
        <v>0.26177</v>
      </c>
      <c r="I17" s="5">
        <v>1.8409999999999999E-2</v>
      </c>
      <c r="J17" s="5">
        <v>0</v>
      </c>
      <c r="K17" s="5">
        <v>0.26177</v>
      </c>
      <c r="L17" s="5">
        <f t="shared" si="0"/>
        <v>4.0950000000000014E-2</v>
      </c>
      <c r="M17" s="5">
        <f t="shared" si="1"/>
        <v>1.8409999999999999E-2</v>
      </c>
      <c r="N17" s="5">
        <f t="shared" si="2"/>
        <v>-3.4199999999999999E-3</v>
      </c>
      <c r="O17" s="5">
        <f t="shared" si="3"/>
        <v>3.7530000000000008E-2</v>
      </c>
    </row>
    <row r="18" spans="1:15" x14ac:dyDescent="0.35">
      <c r="A18" s="2" t="s">
        <v>76</v>
      </c>
      <c r="B18" s="3" t="s">
        <v>11</v>
      </c>
      <c r="C18" s="5">
        <v>0.39173999999999998</v>
      </c>
      <c r="D18" s="5">
        <v>1.3390000000000001E-2</v>
      </c>
      <c r="E18" s="5">
        <v>0</v>
      </c>
      <c r="F18" s="5">
        <v>0.39173999999999998</v>
      </c>
      <c r="G18" s="3" t="s">
        <v>11</v>
      </c>
      <c r="H18" s="5">
        <v>0.23207</v>
      </c>
      <c r="I18" s="5">
        <v>1.9E-3</v>
      </c>
      <c r="J18" s="5">
        <v>0</v>
      </c>
      <c r="K18" s="5">
        <v>0.23207</v>
      </c>
      <c r="L18" s="5">
        <f t="shared" si="0"/>
        <v>-0.15966999999999998</v>
      </c>
      <c r="M18" s="5">
        <f t="shared" si="1"/>
        <v>-1.149E-2</v>
      </c>
      <c r="N18" s="5">
        <f t="shared" si="2"/>
        <v>0</v>
      </c>
      <c r="O18" s="5">
        <f t="shared" si="3"/>
        <v>-0.15966999999999998</v>
      </c>
    </row>
    <row r="19" spans="1:15" x14ac:dyDescent="0.35">
      <c r="A19" s="2" t="s">
        <v>76</v>
      </c>
      <c r="B19" s="3" t="s">
        <v>12</v>
      </c>
      <c r="C19" s="5">
        <v>7.4130000000000001E-2</v>
      </c>
      <c r="D19" s="4">
        <v>3.6589999999999998E-2</v>
      </c>
      <c r="E19" s="4">
        <v>0</v>
      </c>
      <c r="F19" s="4">
        <v>7.4130000000000001E-2</v>
      </c>
      <c r="G19" s="3" t="s">
        <v>12</v>
      </c>
      <c r="H19" s="4">
        <v>7.9399999999999998E-2</v>
      </c>
      <c r="I19" s="4">
        <v>8.0199999999999994E-3</v>
      </c>
      <c r="J19" s="4">
        <v>0</v>
      </c>
      <c r="K19" s="4">
        <v>7.9399999999999998E-2</v>
      </c>
      <c r="L19" s="5">
        <f t="shared" si="0"/>
        <v>5.2699999999999969E-3</v>
      </c>
      <c r="M19" s="5">
        <f t="shared" si="1"/>
        <v>-2.8569999999999998E-2</v>
      </c>
      <c r="N19" s="5">
        <f t="shared" si="2"/>
        <v>0</v>
      </c>
      <c r="O19" s="5">
        <f t="shared" si="3"/>
        <v>5.2699999999999969E-3</v>
      </c>
    </row>
    <row r="20" spans="1:15" x14ac:dyDescent="0.35">
      <c r="A20" s="2" t="s">
        <v>75</v>
      </c>
      <c r="B20" s="3" t="s">
        <v>13</v>
      </c>
      <c r="C20" s="5">
        <v>6.411E-2</v>
      </c>
      <c r="D20" s="4">
        <v>1.342E-2</v>
      </c>
      <c r="E20" s="4">
        <v>8.0000000000000004E-4</v>
      </c>
      <c r="F20" s="4">
        <v>6.4909999999999995E-2</v>
      </c>
      <c r="G20" s="3" t="s">
        <v>13</v>
      </c>
      <c r="H20" s="4">
        <v>3.8730000000000001E-2</v>
      </c>
      <c r="I20" s="4">
        <v>1.367E-2</v>
      </c>
      <c r="J20" s="4">
        <v>8.8999999999999995E-4</v>
      </c>
      <c r="K20" s="4">
        <v>3.9629999999999999E-2</v>
      </c>
      <c r="L20" s="5">
        <f t="shared" si="0"/>
        <v>-2.538E-2</v>
      </c>
      <c r="M20" s="5">
        <f t="shared" si="1"/>
        <v>2.5000000000000022E-4</v>
      </c>
      <c r="N20" s="5">
        <f t="shared" si="2"/>
        <v>8.9999999999999911E-5</v>
      </c>
      <c r="O20" s="5">
        <f t="shared" si="3"/>
        <v>-2.5279999999999997E-2</v>
      </c>
    </row>
    <row r="21" spans="1:15" x14ac:dyDescent="0.35">
      <c r="A21" s="2" t="s">
        <v>80</v>
      </c>
      <c r="B21" s="3" t="s">
        <v>14</v>
      </c>
      <c r="C21" s="5">
        <v>3.8710000000000001E-2</v>
      </c>
      <c r="D21" s="5">
        <v>7.79E-3</v>
      </c>
      <c r="E21" s="5">
        <v>2.0000000000000002E-5</v>
      </c>
      <c r="F21" s="5">
        <v>3.8730000000000001E-2</v>
      </c>
      <c r="G21" s="3" t="s">
        <v>14</v>
      </c>
      <c r="H21" s="5">
        <v>9.3780000000000002E-2</v>
      </c>
      <c r="I21" s="5">
        <v>2.65E-3</v>
      </c>
      <c r="J21" s="5">
        <v>8.0999999999999996E-3</v>
      </c>
      <c r="K21" s="5">
        <v>0.10188</v>
      </c>
      <c r="L21" s="5">
        <f t="shared" si="0"/>
        <v>5.5070000000000001E-2</v>
      </c>
      <c r="M21" s="5">
        <f t="shared" si="1"/>
        <v>-5.1400000000000005E-3</v>
      </c>
      <c r="N21" s="5">
        <f t="shared" si="2"/>
        <v>8.0800000000000004E-3</v>
      </c>
      <c r="O21" s="5">
        <f t="shared" si="3"/>
        <v>6.3149999999999998E-2</v>
      </c>
    </row>
    <row r="22" spans="1:15" x14ac:dyDescent="0.35">
      <c r="A22" s="2" t="s">
        <v>75</v>
      </c>
      <c r="B22" s="3" t="s">
        <v>15</v>
      </c>
      <c r="C22" s="5">
        <v>6.4180000000000001E-2</v>
      </c>
      <c r="D22" s="5">
        <v>3.4569999999999997E-2</v>
      </c>
      <c r="E22" s="5">
        <v>1.98E-3</v>
      </c>
      <c r="F22" s="5">
        <v>6.6170000000000007E-2</v>
      </c>
      <c r="G22" s="3" t="s">
        <v>15</v>
      </c>
      <c r="H22" s="5">
        <v>6.5579999999999999E-2</v>
      </c>
      <c r="I22" s="5">
        <v>4.3310000000000001E-2</v>
      </c>
      <c r="J22" s="5">
        <v>5.4900000000000001E-3</v>
      </c>
      <c r="K22" s="5">
        <v>7.1069999999999994E-2</v>
      </c>
      <c r="L22" s="5">
        <f t="shared" si="0"/>
        <v>1.3999999999999985E-3</v>
      </c>
      <c r="M22" s="5">
        <f t="shared" si="1"/>
        <v>8.7400000000000047E-3</v>
      </c>
      <c r="N22" s="5">
        <f t="shared" si="2"/>
        <v>3.5100000000000001E-3</v>
      </c>
      <c r="O22" s="5">
        <f t="shared" si="3"/>
        <v>4.8999999999999877E-3</v>
      </c>
    </row>
    <row r="23" spans="1:15" x14ac:dyDescent="0.35">
      <c r="A23" s="2" t="s">
        <v>80</v>
      </c>
      <c r="B23" s="3" t="s">
        <v>16</v>
      </c>
      <c r="C23" s="5">
        <v>9.2189999999999994E-2</v>
      </c>
      <c r="D23" s="4">
        <v>3.687E-2</v>
      </c>
      <c r="E23" s="4">
        <v>9.2399999999999999E-3</v>
      </c>
      <c r="F23" s="4">
        <v>0.10143000000000001</v>
      </c>
      <c r="G23" s="3" t="s">
        <v>16</v>
      </c>
      <c r="H23" s="4">
        <v>0.11948</v>
      </c>
      <c r="I23" s="4">
        <v>2.647E-2</v>
      </c>
      <c r="J23" s="4">
        <v>1.0160000000000001E-2</v>
      </c>
      <c r="K23" s="4">
        <v>0.12964000000000001</v>
      </c>
      <c r="L23" s="5">
        <f t="shared" si="0"/>
        <v>2.7290000000000009E-2</v>
      </c>
      <c r="M23" s="5">
        <f t="shared" si="1"/>
        <v>-1.04E-2</v>
      </c>
      <c r="N23" s="5">
        <f t="shared" si="2"/>
        <v>9.2000000000000068E-4</v>
      </c>
      <c r="O23" s="5">
        <f t="shared" si="3"/>
        <v>2.8209999999999999E-2</v>
      </c>
    </row>
    <row r="24" spans="1:15" x14ac:dyDescent="0.35">
      <c r="A24" s="2" t="s">
        <v>80</v>
      </c>
      <c r="B24" s="3" t="s">
        <v>17</v>
      </c>
      <c r="C24" s="5">
        <v>8.7220000000000006E-2</v>
      </c>
      <c r="D24" s="4">
        <v>1.6160000000000001E-2</v>
      </c>
      <c r="E24" s="4">
        <v>3.6999999999999999E-4</v>
      </c>
      <c r="F24" s="4">
        <v>8.7590000000000001E-2</v>
      </c>
      <c r="G24" s="3" t="s">
        <v>17</v>
      </c>
      <c r="H24" s="4">
        <v>4.65E-2</v>
      </c>
      <c r="I24" s="4">
        <v>3.3600000000000001E-3</v>
      </c>
      <c r="J24" s="4">
        <v>1.9499999999999999E-3</v>
      </c>
      <c r="K24" s="4">
        <v>4.845E-2</v>
      </c>
      <c r="L24" s="5">
        <f t="shared" si="0"/>
        <v>-4.0720000000000006E-2</v>
      </c>
      <c r="M24" s="5">
        <f t="shared" si="1"/>
        <v>-1.2800000000000001E-2</v>
      </c>
      <c r="N24" s="5">
        <f t="shared" si="2"/>
        <v>1.5799999999999998E-3</v>
      </c>
      <c r="O24" s="5">
        <f t="shared" si="3"/>
        <v>-3.9140000000000001E-2</v>
      </c>
    </row>
    <row r="25" spans="1:15" x14ac:dyDescent="0.35">
      <c r="A25" s="2" t="s">
        <v>80</v>
      </c>
      <c r="B25" s="3" t="s">
        <v>18</v>
      </c>
      <c r="C25" s="5">
        <v>0.15501999999999999</v>
      </c>
      <c r="D25" s="5">
        <v>1.393E-2</v>
      </c>
      <c r="E25" s="5">
        <v>2.8300000000000001E-3</v>
      </c>
      <c r="F25" s="5">
        <v>0.15786</v>
      </c>
      <c r="G25" s="3" t="s">
        <v>18</v>
      </c>
      <c r="H25" s="5">
        <v>0.1762</v>
      </c>
      <c r="I25" s="5">
        <v>1.4880000000000001E-2</v>
      </c>
      <c r="J25" s="5">
        <v>1.2199999999999999E-3</v>
      </c>
      <c r="K25" s="5">
        <v>0.17741000000000001</v>
      </c>
      <c r="L25" s="5">
        <f t="shared" si="0"/>
        <v>2.1180000000000004E-2</v>
      </c>
      <c r="M25" s="5">
        <f t="shared" si="1"/>
        <v>9.5000000000000119E-4</v>
      </c>
      <c r="N25" s="5">
        <f t="shared" si="2"/>
        <v>-1.6100000000000001E-3</v>
      </c>
      <c r="O25" s="5">
        <f t="shared" si="3"/>
        <v>1.9550000000000012E-2</v>
      </c>
    </row>
    <row r="26" spans="1:15" x14ac:dyDescent="0.35">
      <c r="A26" s="2" t="s">
        <v>76</v>
      </c>
      <c r="B26" s="3" t="s">
        <v>19</v>
      </c>
      <c r="C26" s="5">
        <v>0.21495</v>
      </c>
      <c r="D26" s="5">
        <v>5.4440000000000002E-2</v>
      </c>
      <c r="E26" s="5">
        <v>8.9800000000000001E-3</v>
      </c>
      <c r="F26" s="5">
        <v>0.22392999999999999</v>
      </c>
      <c r="G26" s="3" t="s">
        <v>19</v>
      </c>
      <c r="H26" s="5">
        <v>0.34650999999999998</v>
      </c>
      <c r="I26" s="5">
        <v>1.5730000000000001E-2</v>
      </c>
      <c r="J26" s="5">
        <v>6.94E-3</v>
      </c>
      <c r="K26" s="5">
        <v>0.35343999999999998</v>
      </c>
      <c r="L26" s="5">
        <f t="shared" si="0"/>
        <v>0.13155999999999998</v>
      </c>
      <c r="M26" s="5">
        <f t="shared" si="1"/>
        <v>-3.8710000000000001E-2</v>
      </c>
      <c r="N26" s="5">
        <f t="shared" si="2"/>
        <v>-2.0400000000000001E-3</v>
      </c>
      <c r="O26" s="5">
        <f t="shared" si="3"/>
        <v>0.12950999999999999</v>
      </c>
    </row>
    <row r="27" spans="1:15" x14ac:dyDescent="0.35">
      <c r="A27" s="2" t="s">
        <v>77</v>
      </c>
      <c r="B27" s="3" t="s">
        <v>20</v>
      </c>
      <c r="C27" s="5">
        <v>0.16281000000000001</v>
      </c>
      <c r="D27" s="4">
        <v>6.6640000000000005E-2</v>
      </c>
      <c r="E27" s="4">
        <v>4.0000000000000003E-5</v>
      </c>
      <c r="F27" s="4">
        <v>0.16284000000000001</v>
      </c>
      <c r="G27" s="3" t="s">
        <v>20</v>
      </c>
      <c r="H27" s="4">
        <v>0.11469</v>
      </c>
      <c r="I27" s="4">
        <v>5.9049999999999998E-2</v>
      </c>
      <c r="J27" s="4">
        <v>7.6000000000000004E-4</v>
      </c>
      <c r="K27" s="4">
        <v>0.11545</v>
      </c>
      <c r="L27" s="5">
        <f t="shared" si="0"/>
        <v>-4.812000000000001E-2</v>
      </c>
      <c r="M27" s="5">
        <f t="shared" si="1"/>
        <v>-7.5900000000000065E-3</v>
      </c>
      <c r="N27" s="5">
        <f t="shared" si="2"/>
        <v>7.2000000000000005E-4</v>
      </c>
      <c r="O27" s="5">
        <f t="shared" si="3"/>
        <v>-4.7390000000000015E-2</v>
      </c>
    </row>
    <row r="28" spans="1:15" x14ac:dyDescent="0.35">
      <c r="A28" s="2" t="s">
        <v>78</v>
      </c>
      <c r="B28" s="3" t="s">
        <v>51</v>
      </c>
      <c r="C28" s="5">
        <v>0.23347999999999999</v>
      </c>
      <c r="D28" s="4">
        <v>0.10891000000000001</v>
      </c>
      <c r="E28" s="4">
        <v>1.0330000000000001E-2</v>
      </c>
      <c r="F28" s="4">
        <v>0.24379999999999999</v>
      </c>
      <c r="G28" s="3" t="s">
        <v>51</v>
      </c>
      <c r="H28" s="4">
        <v>0.20863999999999999</v>
      </c>
      <c r="I28" s="4">
        <v>8.3610000000000004E-2</v>
      </c>
      <c r="J28" s="4">
        <v>6.0000000000000001E-3</v>
      </c>
      <c r="K28" s="4">
        <v>0.21464</v>
      </c>
      <c r="L28" s="5">
        <f t="shared" si="0"/>
        <v>-2.4840000000000001E-2</v>
      </c>
      <c r="M28" s="5">
        <f t="shared" si="1"/>
        <v>-2.5300000000000003E-2</v>
      </c>
      <c r="N28" s="5">
        <f t="shared" si="2"/>
        <v>-4.3300000000000005E-3</v>
      </c>
      <c r="O28" s="5">
        <f t="shared" si="3"/>
        <v>-2.9159999999999991E-2</v>
      </c>
    </row>
    <row r="29" spans="1:15" x14ac:dyDescent="0.35">
      <c r="A29" s="2" t="s">
        <v>79</v>
      </c>
      <c r="B29" s="3" t="s">
        <v>21</v>
      </c>
      <c r="C29" s="5">
        <v>0.10407</v>
      </c>
      <c r="D29" s="5">
        <v>2.1649999999999999E-2</v>
      </c>
      <c r="E29" s="5">
        <v>3.3E-4</v>
      </c>
      <c r="F29" s="5">
        <v>0.10441</v>
      </c>
      <c r="G29" s="3" t="s">
        <v>21</v>
      </c>
      <c r="H29" s="5">
        <v>6.9199999999999998E-2</v>
      </c>
      <c r="I29" s="5">
        <v>2.07E-2</v>
      </c>
      <c r="J29" s="5">
        <v>2.16E-3</v>
      </c>
      <c r="K29" s="5">
        <v>7.1360000000000007E-2</v>
      </c>
      <c r="L29" s="5">
        <f t="shared" si="0"/>
        <v>-3.4869999999999998E-2</v>
      </c>
      <c r="M29" s="5">
        <f t="shared" si="1"/>
        <v>-9.4999999999999946E-4</v>
      </c>
      <c r="N29" s="5">
        <f t="shared" si="2"/>
        <v>1.83E-3</v>
      </c>
      <c r="O29" s="5">
        <f t="shared" si="3"/>
        <v>-3.3049999999999996E-2</v>
      </c>
    </row>
    <row r="30" spans="1:15" x14ac:dyDescent="0.35">
      <c r="A30" s="2" t="s">
        <v>78</v>
      </c>
      <c r="B30" s="3" t="s">
        <v>22</v>
      </c>
      <c r="C30" s="5">
        <v>5.5849999999999997E-2</v>
      </c>
      <c r="D30" s="5">
        <v>2.087E-2</v>
      </c>
      <c r="E30" s="5">
        <v>2.98E-3</v>
      </c>
      <c r="F30" s="5">
        <v>5.8840000000000003E-2</v>
      </c>
      <c r="G30" s="3" t="s">
        <v>22</v>
      </c>
      <c r="H30" s="5">
        <v>5.8549999999999998E-2</v>
      </c>
      <c r="I30" s="5">
        <v>1.8200000000000001E-2</v>
      </c>
      <c r="J30" s="5">
        <v>3.2599999999999999E-3</v>
      </c>
      <c r="K30" s="5">
        <v>6.1809999999999997E-2</v>
      </c>
      <c r="L30" s="5">
        <f t="shared" si="0"/>
        <v>2.700000000000001E-3</v>
      </c>
      <c r="M30" s="5">
        <f t="shared" si="1"/>
        <v>-2.6699999999999988E-3</v>
      </c>
      <c r="N30" s="5">
        <f t="shared" si="2"/>
        <v>2.7999999999999987E-4</v>
      </c>
      <c r="O30" s="5">
        <f t="shared" si="3"/>
        <v>2.9699999999999935E-3</v>
      </c>
    </row>
    <row r="31" spans="1:15" x14ac:dyDescent="0.35">
      <c r="A31" s="2" t="s">
        <v>80</v>
      </c>
      <c r="B31" s="3" t="s">
        <v>23</v>
      </c>
      <c r="C31" s="5">
        <v>0.21485000000000001</v>
      </c>
      <c r="D31" s="4">
        <v>2.6020000000000001E-2</v>
      </c>
      <c r="E31" s="4">
        <v>1.5E-3</v>
      </c>
      <c r="F31" s="4">
        <v>0.21634999999999999</v>
      </c>
      <c r="G31" s="3" t="s">
        <v>23</v>
      </c>
      <c r="H31" s="4">
        <v>0.1948</v>
      </c>
      <c r="I31" s="4">
        <v>2.0719999999999999E-2</v>
      </c>
      <c r="J31" s="4">
        <v>9.6000000000000002E-4</v>
      </c>
      <c r="K31" s="4">
        <v>0.19575999999999999</v>
      </c>
      <c r="L31" s="5">
        <f t="shared" si="0"/>
        <v>-2.0050000000000012E-2</v>
      </c>
      <c r="M31" s="5">
        <f t="shared" si="1"/>
        <v>-5.3000000000000026E-3</v>
      </c>
      <c r="N31" s="5">
        <f t="shared" si="2"/>
        <v>-5.4000000000000001E-4</v>
      </c>
      <c r="O31" s="5">
        <f t="shared" si="3"/>
        <v>-2.0589999999999997E-2</v>
      </c>
    </row>
    <row r="32" spans="1:15" x14ac:dyDescent="0.35">
      <c r="A32" s="2" t="s">
        <v>80</v>
      </c>
      <c r="B32" s="3" t="s">
        <v>24</v>
      </c>
      <c r="C32" s="5">
        <v>7.4200000000000002E-2</v>
      </c>
      <c r="D32" s="4">
        <v>3.1099999999999999E-2</v>
      </c>
      <c r="E32" s="4">
        <v>1.42E-3</v>
      </c>
      <c r="F32" s="4">
        <v>7.5630000000000003E-2</v>
      </c>
      <c r="G32" s="3" t="s">
        <v>24</v>
      </c>
      <c r="H32" s="4">
        <v>7.3249999999999996E-2</v>
      </c>
      <c r="I32" s="4">
        <v>1.358E-2</v>
      </c>
      <c r="J32" s="4">
        <v>9.8999999999999999E-4</v>
      </c>
      <c r="K32" s="4">
        <v>7.424E-2</v>
      </c>
      <c r="L32" s="5">
        <f t="shared" si="0"/>
        <v>-9.5000000000000639E-4</v>
      </c>
      <c r="M32" s="5">
        <f t="shared" si="1"/>
        <v>-1.7520000000000001E-2</v>
      </c>
      <c r="N32" s="5">
        <f t="shared" si="2"/>
        <v>-4.3000000000000004E-4</v>
      </c>
      <c r="O32" s="5">
        <f t="shared" si="3"/>
        <v>-1.3900000000000023E-3</v>
      </c>
    </row>
    <row r="33" spans="1:15" x14ac:dyDescent="0.35">
      <c r="A33" s="2" t="s">
        <v>80</v>
      </c>
      <c r="B33" s="3" t="s">
        <v>25</v>
      </c>
      <c r="C33" s="5">
        <v>5.4710000000000002E-2</v>
      </c>
      <c r="D33" s="5">
        <v>1.5910000000000001E-2</v>
      </c>
      <c r="E33" s="5">
        <v>7.2000000000000005E-4</v>
      </c>
      <c r="F33" s="5">
        <v>5.543E-2</v>
      </c>
      <c r="G33" s="3" t="s">
        <v>25</v>
      </c>
      <c r="H33" s="5">
        <v>7.6310000000000003E-2</v>
      </c>
      <c r="I33" s="5">
        <v>1.1039999999999999E-2</v>
      </c>
      <c r="J33" s="5">
        <v>1.99E-3</v>
      </c>
      <c r="K33" s="5">
        <v>7.8299999999999995E-2</v>
      </c>
      <c r="L33" s="5">
        <f t="shared" si="0"/>
        <v>2.1600000000000001E-2</v>
      </c>
      <c r="M33" s="5">
        <f t="shared" si="1"/>
        <v>-4.8700000000000011E-3</v>
      </c>
      <c r="N33" s="5">
        <f t="shared" si="2"/>
        <v>1.2699999999999999E-3</v>
      </c>
      <c r="O33" s="5">
        <f t="shared" si="3"/>
        <v>2.2869999999999994E-2</v>
      </c>
    </row>
    <row r="34" spans="1:15" x14ac:dyDescent="0.35">
      <c r="A34" s="2" t="s">
        <v>76</v>
      </c>
      <c r="B34" s="3" t="s">
        <v>26</v>
      </c>
      <c r="C34" s="5">
        <v>6.8169999999999994E-2</v>
      </c>
      <c r="D34" s="5">
        <v>4.0989999999999999E-2</v>
      </c>
      <c r="E34" s="5">
        <v>0</v>
      </c>
      <c r="F34" s="5">
        <v>6.8169999999999994E-2</v>
      </c>
      <c r="G34" s="3" t="s">
        <v>26</v>
      </c>
      <c r="H34" s="5">
        <v>8.1920000000000007E-2</v>
      </c>
      <c r="I34" s="5">
        <v>5.935E-2</v>
      </c>
      <c r="J34" s="5">
        <v>0</v>
      </c>
      <c r="K34" s="5">
        <v>8.1920000000000007E-2</v>
      </c>
      <c r="L34" s="5">
        <f t="shared" si="0"/>
        <v>1.3750000000000012E-2</v>
      </c>
      <c r="M34" s="5">
        <f t="shared" si="1"/>
        <v>1.8360000000000001E-2</v>
      </c>
      <c r="N34" s="5">
        <f t="shared" si="2"/>
        <v>0</v>
      </c>
      <c r="O34" s="5">
        <f t="shared" si="3"/>
        <v>1.3750000000000012E-2</v>
      </c>
    </row>
    <row r="35" spans="1:15" x14ac:dyDescent="0.35">
      <c r="A35" s="2" t="s">
        <v>77</v>
      </c>
      <c r="B35" s="3" t="s">
        <v>27</v>
      </c>
      <c r="C35" s="5">
        <v>6.7720000000000002E-2</v>
      </c>
      <c r="D35" s="4">
        <v>2.7629999999999998E-2</v>
      </c>
      <c r="E35" s="4">
        <v>4.0400000000000002E-3</v>
      </c>
      <c r="F35" s="4">
        <v>7.1760000000000004E-2</v>
      </c>
      <c r="G35" s="3" t="s">
        <v>27</v>
      </c>
      <c r="H35" s="4">
        <v>3.9949999999999999E-2</v>
      </c>
      <c r="I35" s="4">
        <v>1.464E-2</v>
      </c>
      <c r="J35" s="4">
        <v>3.3E-3</v>
      </c>
      <c r="K35" s="4">
        <v>4.3249999999999997E-2</v>
      </c>
      <c r="L35" s="5">
        <f t="shared" si="0"/>
        <v>-2.7770000000000003E-2</v>
      </c>
      <c r="M35" s="5">
        <f t="shared" si="1"/>
        <v>-1.2989999999999998E-2</v>
      </c>
      <c r="N35" s="5">
        <f t="shared" si="2"/>
        <v>-7.4000000000000021E-4</v>
      </c>
      <c r="O35" s="5">
        <f t="shared" si="3"/>
        <v>-2.8510000000000008E-2</v>
      </c>
    </row>
    <row r="36" spans="1:15" x14ac:dyDescent="0.35">
      <c r="A36" s="2" t="s">
        <v>76</v>
      </c>
      <c r="B36" s="3" t="s">
        <v>28</v>
      </c>
      <c r="C36" s="5">
        <v>0.18546000000000001</v>
      </c>
      <c r="D36" s="4">
        <v>1.856E-2</v>
      </c>
      <c r="E36" s="4">
        <v>1.3500000000000001E-3</v>
      </c>
      <c r="F36" s="4">
        <v>0.18681</v>
      </c>
      <c r="G36" s="3" t="s">
        <v>28</v>
      </c>
      <c r="H36" s="4">
        <v>0.21617</v>
      </c>
      <c r="I36" s="4">
        <v>1.6070000000000001E-2</v>
      </c>
      <c r="J36" s="4">
        <v>5.45E-3</v>
      </c>
      <c r="K36" s="4">
        <v>0.22162000000000001</v>
      </c>
      <c r="L36" s="5">
        <f t="shared" si="0"/>
        <v>3.0709999999999987E-2</v>
      </c>
      <c r="M36" s="5">
        <f t="shared" si="1"/>
        <v>-2.4899999999999992E-3</v>
      </c>
      <c r="N36" s="5">
        <f t="shared" si="2"/>
        <v>4.0999999999999995E-3</v>
      </c>
      <c r="O36" s="5">
        <f t="shared" si="3"/>
        <v>3.4810000000000008E-2</v>
      </c>
    </row>
    <row r="37" spans="1:15" x14ac:dyDescent="0.35">
      <c r="A37" s="2" t="s">
        <v>77</v>
      </c>
      <c r="B37" s="3" t="s">
        <v>29</v>
      </c>
      <c r="C37" s="5">
        <v>6.7549999999999999E-2</v>
      </c>
      <c r="D37" s="5">
        <v>2.0100000000000001E-3</v>
      </c>
      <c r="E37" s="5">
        <v>4.0999999999999999E-4</v>
      </c>
      <c r="F37" s="5">
        <v>6.7970000000000003E-2</v>
      </c>
      <c r="G37" s="3" t="s">
        <v>29</v>
      </c>
      <c r="H37" s="5">
        <v>5.0349999999999999E-2</v>
      </c>
      <c r="I37" s="5">
        <v>3.8500000000000001E-3</v>
      </c>
      <c r="J37" s="5">
        <v>4.8000000000000001E-4</v>
      </c>
      <c r="K37" s="5">
        <v>5.083E-2</v>
      </c>
      <c r="L37" s="5">
        <f t="shared" si="0"/>
        <v>-1.72E-2</v>
      </c>
      <c r="M37" s="5">
        <f t="shared" si="1"/>
        <v>1.8400000000000001E-3</v>
      </c>
      <c r="N37" s="5">
        <f t="shared" si="2"/>
        <v>7.0000000000000021E-5</v>
      </c>
      <c r="O37" s="5">
        <f t="shared" si="3"/>
        <v>-1.7140000000000002E-2</v>
      </c>
    </row>
    <row r="38" spans="1:15" x14ac:dyDescent="0.35">
      <c r="A38" s="2" t="s">
        <v>80</v>
      </c>
      <c r="B38" s="3" t="s">
        <v>30</v>
      </c>
      <c r="C38" s="5">
        <v>0.16256000000000001</v>
      </c>
      <c r="D38" s="5">
        <v>1.8579999999999999E-2</v>
      </c>
      <c r="E38" s="5">
        <v>2.65E-3</v>
      </c>
      <c r="F38" s="5">
        <v>0.16521</v>
      </c>
      <c r="G38" s="3" t="s">
        <v>30</v>
      </c>
      <c r="H38" s="5">
        <v>0.11809</v>
      </c>
      <c r="I38" s="5">
        <v>6.0600000000000003E-3</v>
      </c>
      <c r="J38" s="5">
        <v>2.1299999999999999E-3</v>
      </c>
      <c r="K38" s="5">
        <v>0.12021999999999999</v>
      </c>
      <c r="L38" s="5">
        <f t="shared" si="0"/>
        <v>-4.447000000000001E-2</v>
      </c>
      <c r="M38" s="5">
        <f t="shared" si="1"/>
        <v>-1.252E-2</v>
      </c>
      <c r="N38" s="5">
        <f t="shared" si="2"/>
        <v>-5.2000000000000006E-4</v>
      </c>
      <c r="O38" s="5">
        <f t="shared" si="3"/>
        <v>-4.4990000000000002E-2</v>
      </c>
    </row>
    <row r="39" spans="1:15" x14ac:dyDescent="0.35">
      <c r="A39" s="2" t="s">
        <v>78</v>
      </c>
      <c r="B39" s="3" t="s">
        <v>31</v>
      </c>
      <c r="C39" s="5">
        <v>7.1550000000000002E-2</v>
      </c>
      <c r="D39" s="4">
        <v>1.264E-2</v>
      </c>
      <c r="E39" s="4">
        <v>3.7399999999999998E-3</v>
      </c>
      <c r="F39" s="4">
        <v>7.5289999999999996E-2</v>
      </c>
      <c r="G39" s="3" t="s">
        <v>31</v>
      </c>
      <c r="H39" s="4">
        <v>7.5920000000000001E-2</v>
      </c>
      <c r="I39" s="4">
        <v>8.0800000000000004E-3</v>
      </c>
      <c r="J39" s="4">
        <v>3.5899999999999999E-3</v>
      </c>
      <c r="K39" s="4">
        <v>7.9519999999999993E-2</v>
      </c>
      <c r="L39" s="5">
        <f t="shared" si="0"/>
        <v>4.3699999999999989E-3</v>
      </c>
      <c r="M39" s="5">
        <f t="shared" si="1"/>
        <v>-4.5599999999999998E-3</v>
      </c>
      <c r="N39" s="5">
        <f t="shared" si="2"/>
        <v>-1.4999999999999996E-4</v>
      </c>
      <c r="O39" s="5">
        <f t="shared" si="3"/>
        <v>4.2299999999999977E-3</v>
      </c>
    </row>
    <row r="40" spans="1:15" x14ac:dyDescent="0.35">
      <c r="A40" s="2" t="s">
        <v>78</v>
      </c>
      <c r="B40" s="3" t="s">
        <v>32</v>
      </c>
      <c r="C40" s="5">
        <v>0.21029</v>
      </c>
      <c r="D40" s="4">
        <v>3.2559999999999999E-2</v>
      </c>
      <c r="E40" s="4">
        <v>1.406E-2</v>
      </c>
      <c r="F40" s="4">
        <v>0.22434999999999999</v>
      </c>
      <c r="G40" s="3" t="s">
        <v>32</v>
      </c>
      <c r="H40" s="4">
        <v>0.20358999999999999</v>
      </c>
      <c r="I40" s="4">
        <v>1.636E-2</v>
      </c>
      <c r="J40" s="4">
        <v>1.7819999999999999E-2</v>
      </c>
      <c r="K40" s="4">
        <v>0.22141</v>
      </c>
      <c r="L40" s="5">
        <f t="shared" ref="L40:L60" si="4">H40-C40</f>
        <v>-6.7000000000000115E-3</v>
      </c>
      <c r="M40" s="5">
        <f t="shared" ref="M40:M60" si="5">I40-D40</f>
        <v>-1.6199999999999999E-2</v>
      </c>
      <c r="N40" s="5">
        <f t="shared" ref="N40:N60" si="6">J40-E40</f>
        <v>3.7599999999999995E-3</v>
      </c>
      <c r="O40" s="5">
        <f t="shared" ref="O40:O60" si="7">K40-F40</f>
        <v>-2.9399999999999982E-3</v>
      </c>
    </row>
    <row r="41" spans="1:15" x14ac:dyDescent="0.35">
      <c r="A41" s="2" t="s">
        <v>77</v>
      </c>
      <c r="B41" s="3" t="s">
        <v>33</v>
      </c>
      <c r="C41" s="5">
        <v>8.7940000000000004E-2</v>
      </c>
      <c r="D41" s="5">
        <v>1.8339999999999999E-2</v>
      </c>
      <c r="E41" s="5">
        <v>4.4999999999999999E-4</v>
      </c>
      <c r="F41" s="5">
        <v>8.8389999999999996E-2</v>
      </c>
      <c r="G41" s="3" t="s">
        <v>33</v>
      </c>
      <c r="H41" s="5">
        <v>8.5599999999999996E-2</v>
      </c>
      <c r="I41" s="5">
        <v>2.649E-2</v>
      </c>
      <c r="J41" s="5">
        <v>4.2500000000000003E-3</v>
      </c>
      <c r="K41" s="5">
        <v>8.9849999999999999E-2</v>
      </c>
      <c r="L41" s="5">
        <f t="shared" si="4"/>
        <v>-2.3400000000000087E-3</v>
      </c>
      <c r="M41" s="5">
        <f t="shared" si="5"/>
        <v>8.150000000000001E-3</v>
      </c>
      <c r="N41" s="5">
        <f t="shared" si="6"/>
        <v>3.8000000000000004E-3</v>
      </c>
      <c r="O41" s="5">
        <f t="shared" si="7"/>
        <v>1.460000000000003E-3</v>
      </c>
    </row>
    <row r="42" spans="1:15" x14ac:dyDescent="0.35">
      <c r="A42" s="2" t="s">
        <v>75</v>
      </c>
      <c r="B42" s="3" t="s">
        <v>34</v>
      </c>
      <c r="C42" s="5">
        <v>0.16691</v>
      </c>
      <c r="D42" s="5">
        <v>4.1489999999999999E-2</v>
      </c>
      <c r="E42" s="5">
        <v>4.9199999999999999E-3</v>
      </c>
      <c r="F42" s="5">
        <v>0.17183000000000001</v>
      </c>
      <c r="G42" s="3" t="s">
        <v>34</v>
      </c>
      <c r="H42" s="5">
        <v>0.17205999999999999</v>
      </c>
      <c r="I42" s="5">
        <v>5.679E-2</v>
      </c>
      <c r="J42" s="5">
        <v>4.4999999999999999E-4</v>
      </c>
      <c r="K42" s="5">
        <v>0.17251</v>
      </c>
      <c r="L42" s="5">
        <f t="shared" si="4"/>
        <v>5.1499999999999879E-3</v>
      </c>
      <c r="M42" s="5">
        <f t="shared" si="5"/>
        <v>1.5300000000000001E-2</v>
      </c>
      <c r="N42" s="5">
        <f t="shared" si="6"/>
        <v>-4.47E-3</v>
      </c>
      <c r="O42" s="5">
        <f t="shared" si="7"/>
        <v>6.7999999999998617E-4</v>
      </c>
    </row>
    <row r="43" spans="1:15" x14ac:dyDescent="0.35">
      <c r="A43" s="2" t="s">
        <v>78</v>
      </c>
      <c r="B43" s="3" t="s">
        <v>52</v>
      </c>
      <c r="C43" s="5">
        <v>0.16644</v>
      </c>
      <c r="D43" s="4">
        <v>6.9709999999999994E-2</v>
      </c>
      <c r="E43" s="4">
        <v>7.2199999999999999E-3</v>
      </c>
      <c r="F43" s="4">
        <v>0.17366000000000001</v>
      </c>
      <c r="G43" s="3" t="s">
        <v>52</v>
      </c>
      <c r="H43" s="4">
        <v>0.32151999999999997</v>
      </c>
      <c r="I43" s="4">
        <v>0.23552000000000001</v>
      </c>
      <c r="J43" s="4">
        <v>1.5499999999999999E-3</v>
      </c>
      <c r="K43" s="4">
        <v>0.32307000000000002</v>
      </c>
      <c r="L43" s="5">
        <f t="shared" si="4"/>
        <v>0.15507999999999997</v>
      </c>
      <c r="M43" s="5">
        <f t="shared" si="5"/>
        <v>0.16581000000000001</v>
      </c>
      <c r="N43" s="5">
        <f t="shared" si="6"/>
        <v>-5.6699999999999997E-3</v>
      </c>
      <c r="O43" s="5">
        <f t="shared" si="7"/>
        <v>0.14941000000000002</v>
      </c>
    </row>
    <row r="44" spans="1:15" x14ac:dyDescent="0.35">
      <c r="A44" s="2" t="s">
        <v>80</v>
      </c>
      <c r="B44" s="3" t="s">
        <v>35</v>
      </c>
      <c r="C44" s="5">
        <v>8.0299999999999996E-2</v>
      </c>
      <c r="D44" s="4">
        <v>1.502E-2</v>
      </c>
      <c r="E44" s="4">
        <v>4.2100000000000002E-3</v>
      </c>
      <c r="F44" s="4">
        <v>8.4510000000000002E-2</v>
      </c>
      <c r="G44" s="3" t="s">
        <v>35</v>
      </c>
      <c r="H44" s="4">
        <v>0.10290000000000001</v>
      </c>
      <c r="I44" s="4">
        <v>3.0759999999999999E-2</v>
      </c>
      <c r="J44" s="4">
        <v>1.49E-3</v>
      </c>
      <c r="K44" s="4">
        <v>0.10439</v>
      </c>
      <c r="L44" s="5">
        <f t="shared" si="4"/>
        <v>2.2600000000000009E-2</v>
      </c>
      <c r="M44" s="5">
        <f t="shared" si="5"/>
        <v>1.5739999999999997E-2</v>
      </c>
      <c r="N44" s="5">
        <f t="shared" si="6"/>
        <v>-2.7200000000000002E-3</v>
      </c>
      <c r="O44" s="5">
        <f t="shared" si="7"/>
        <v>1.9879999999999995E-2</v>
      </c>
    </row>
    <row r="45" spans="1:15" x14ac:dyDescent="0.35">
      <c r="A45" s="2" t="s">
        <v>77</v>
      </c>
      <c r="B45" s="3" t="s">
        <v>36</v>
      </c>
      <c r="C45" s="5">
        <v>0.10919</v>
      </c>
      <c r="D45" s="5">
        <v>2.0959999999999999E-2</v>
      </c>
      <c r="E45" s="5">
        <v>3.0500000000000002E-3</v>
      </c>
      <c r="F45" s="5">
        <v>0.11224000000000001</v>
      </c>
      <c r="G45" s="3" t="s">
        <v>36</v>
      </c>
      <c r="H45" s="5">
        <v>7.4980000000000005E-2</v>
      </c>
      <c r="I45" s="5">
        <v>1.8630000000000001E-2</v>
      </c>
      <c r="J45" s="5">
        <v>2.5300000000000001E-3</v>
      </c>
      <c r="K45" s="5">
        <v>7.7499999999999999E-2</v>
      </c>
      <c r="L45" s="5">
        <f t="shared" si="4"/>
        <v>-3.420999999999999E-2</v>
      </c>
      <c r="M45" s="5">
        <f t="shared" si="5"/>
        <v>-2.3299999999999987E-3</v>
      </c>
      <c r="N45" s="5">
        <f t="shared" si="6"/>
        <v>-5.2000000000000006E-4</v>
      </c>
      <c r="O45" s="5">
        <f t="shared" si="7"/>
        <v>-3.4740000000000007E-2</v>
      </c>
    </row>
    <row r="46" spans="1:15" x14ac:dyDescent="0.35">
      <c r="A46" s="2" t="s">
        <v>75</v>
      </c>
      <c r="B46" s="3" t="s">
        <v>37</v>
      </c>
      <c r="C46" s="5">
        <v>0.10356</v>
      </c>
      <c r="D46" s="5">
        <v>4.5429999999999998E-2</v>
      </c>
      <c r="E46" s="5">
        <v>8.3000000000000001E-3</v>
      </c>
      <c r="F46" s="5">
        <v>0.11186</v>
      </c>
      <c r="G46" s="3" t="s">
        <v>37</v>
      </c>
      <c r="H46" s="5">
        <v>7.3090000000000002E-2</v>
      </c>
      <c r="I46" s="5">
        <v>3.7960000000000001E-2</v>
      </c>
      <c r="J46" s="5">
        <v>1.4E-3</v>
      </c>
      <c r="K46" s="5">
        <v>7.4480000000000005E-2</v>
      </c>
      <c r="L46" s="5">
        <f t="shared" si="4"/>
        <v>-3.0469999999999997E-2</v>
      </c>
      <c r="M46" s="5">
        <f t="shared" si="5"/>
        <v>-7.4699999999999975E-3</v>
      </c>
      <c r="N46" s="5">
        <f t="shared" si="6"/>
        <v>-6.8999999999999999E-3</v>
      </c>
      <c r="O46" s="5">
        <f t="shared" si="7"/>
        <v>-3.7379999999999997E-2</v>
      </c>
    </row>
    <row r="47" spans="1:15" x14ac:dyDescent="0.35">
      <c r="A47" s="2" t="s">
        <v>79</v>
      </c>
      <c r="B47" s="3" t="s">
        <v>38</v>
      </c>
      <c r="C47" s="5">
        <v>0.15284</v>
      </c>
      <c r="D47" s="4">
        <v>9.6009999999999998E-2</v>
      </c>
      <c r="E47" s="4">
        <v>3.7399999999999998E-3</v>
      </c>
      <c r="F47" s="4">
        <v>0.15658</v>
      </c>
      <c r="G47" s="3" t="s">
        <v>38</v>
      </c>
      <c r="H47" s="4">
        <v>0.10001</v>
      </c>
      <c r="I47" s="4">
        <v>5.1029999999999999E-2</v>
      </c>
      <c r="J47" s="4">
        <v>3.1E-4</v>
      </c>
      <c r="K47" s="4">
        <v>0.10033</v>
      </c>
      <c r="L47" s="5">
        <f t="shared" si="4"/>
        <v>-5.2830000000000002E-2</v>
      </c>
      <c r="M47" s="5">
        <f t="shared" si="5"/>
        <v>-4.4979999999999999E-2</v>
      </c>
      <c r="N47" s="5">
        <f t="shared" si="6"/>
        <v>-3.4299999999999999E-3</v>
      </c>
      <c r="O47" s="5">
        <f t="shared" si="7"/>
        <v>-5.6249999999999994E-2</v>
      </c>
    </row>
    <row r="48" spans="1:15" x14ac:dyDescent="0.35">
      <c r="A48" s="2" t="s">
        <v>78</v>
      </c>
      <c r="B48" s="3" t="s">
        <v>39</v>
      </c>
      <c r="C48" s="5">
        <v>7.9320000000000002E-2</v>
      </c>
      <c r="D48" s="4">
        <v>3.3860000000000001E-2</v>
      </c>
      <c r="E48" s="4">
        <v>3.3999999999999998E-3</v>
      </c>
      <c r="F48" s="4">
        <v>8.2729999999999998E-2</v>
      </c>
      <c r="G48" s="3" t="s">
        <v>39</v>
      </c>
      <c r="H48" s="4">
        <v>5.1459999999999999E-2</v>
      </c>
      <c r="I48" s="4">
        <v>4.3790000000000003E-2</v>
      </c>
      <c r="J48" s="4">
        <v>2.33E-3</v>
      </c>
      <c r="K48" s="4">
        <v>5.3789999999999998E-2</v>
      </c>
      <c r="L48" s="5">
        <f t="shared" si="4"/>
        <v>-2.7860000000000003E-2</v>
      </c>
      <c r="M48" s="5">
        <f t="shared" si="5"/>
        <v>9.9300000000000013E-3</v>
      </c>
      <c r="N48" s="5">
        <f t="shared" si="6"/>
        <v>-1.0699999999999998E-3</v>
      </c>
      <c r="O48" s="5">
        <f t="shared" si="7"/>
        <v>-2.894E-2</v>
      </c>
    </row>
    <row r="49" spans="1:15" x14ac:dyDescent="0.35">
      <c r="A49" s="2" t="s">
        <v>78</v>
      </c>
      <c r="B49" s="3" t="s">
        <v>40</v>
      </c>
      <c r="C49" s="5">
        <v>0.44939000000000001</v>
      </c>
      <c r="D49" s="5">
        <v>6.0330000000000002E-2</v>
      </c>
      <c r="E49" s="5">
        <v>4.2700000000000004E-3</v>
      </c>
      <c r="F49" s="5">
        <v>0.45366000000000001</v>
      </c>
      <c r="G49" s="3" t="s">
        <v>40</v>
      </c>
      <c r="H49" s="5">
        <v>0.41575000000000001</v>
      </c>
      <c r="I49" s="5">
        <v>0.17005999999999999</v>
      </c>
      <c r="J49" s="5">
        <v>1.3799999999999999E-3</v>
      </c>
      <c r="K49" s="5">
        <v>0.41713</v>
      </c>
      <c r="L49" s="5">
        <f t="shared" si="4"/>
        <v>-3.3640000000000003E-2</v>
      </c>
      <c r="M49" s="5">
        <f t="shared" si="5"/>
        <v>0.10972999999999999</v>
      </c>
      <c r="N49" s="5">
        <f t="shared" si="6"/>
        <v>-2.8900000000000002E-3</v>
      </c>
      <c r="O49" s="5">
        <f t="shared" si="7"/>
        <v>-3.6530000000000007E-2</v>
      </c>
    </row>
    <row r="50" spans="1:15" x14ac:dyDescent="0.35">
      <c r="A50" s="2" t="s">
        <v>76</v>
      </c>
      <c r="B50" s="3" t="s">
        <v>41</v>
      </c>
      <c r="C50" s="5">
        <v>7.4990000000000001E-2</v>
      </c>
      <c r="D50" s="5">
        <v>1.1900000000000001E-2</v>
      </c>
      <c r="E50" s="5">
        <v>0</v>
      </c>
      <c r="F50" s="5">
        <v>7.4990000000000001E-2</v>
      </c>
      <c r="G50" s="3" t="s">
        <v>41</v>
      </c>
      <c r="H50" s="5">
        <v>7.2919999999999999E-2</v>
      </c>
      <c r="I50" s="5">
        <v>3.5799999999999998E-3</v>
      </c>
      <c r="J50" s="5">
        <v>0</v>
      </c>
      <c r="K50" s="5">
        <v>7.2919999999999999E-2</v>
      </c>
      <c r="L50" s="5">
        <f t="shared" si="4"/>
        <v>-2.0700000000000024E-3</v>
      </c>
      <c r="M50" s="5">
        <f t="shared" si="5"/>
        <v>-8.320000000000001E-3</v>
      </c>
      <c r="N50" s="5">
        <f t="shared" si="6"/>
        <v>0</v>
      </c>
      <c r="O50" s="5">
        <f t="shared" si="7"/>
        <v>-2.0700000000000024E-3</v>
      </c>
    </row>
    <row r="51" spans="1:15" x14ac:dyDescent="0.35">
      <c r="A51" s="2" t="s">
        <v>77</v>
      </c>
      <c r="B51" s="3" t="s">
        <v>42</v>
      </c>
      <c r="C51" s="5">
        <v>7.2279999999999997E-2</v>
      </c>
      <c r="D51" s="4">
        <v>1.363E-2</v>
      </c>
      <c r="E51" s="4">
        <v>1.9499999999999999E-3</v>
      </c>
      <c r="F51" s="4">
        <v>7.424E-2</v>
      </c>
      <c r="G51" s="3" t="s">
        <v>42</v>
      </c>
      <c r="H51" s="4">
        <v>0.10179000000000001</v>
      </c>
      <c r="I51" s="4">
        <v>3.2939999999999997E-2</v>
      </c>
      <c r="J51" s="4">
        <v>7.6999999999999996E-4</v>
      </c>
      <c r="K51" s="4">
        <v>0.10256</v>
      </c>
      <c r="L51" s="5">
        <f t="shared" si="4"/>
        <v>2.9510000000000008E-2</v>
      </c>
      <c r="M51" s="5">
        <f t="shared" si="5"/>
        <v>1.9309999999999997E-2</v>
      </c>
      <c r="N51" s="5">
        <f t="shared" si="6"/>
        <v>-1.1800000000000001E-3</v>
      </c>
      <c r="O51" s="5">
        <f t="shared" si="7"/>
        <v>2.8319999999999998E-2</v>
      </c>
    </row>
    <row r="52" spans="1:15" x14ac:dyDescent="0.35">
      <c r="A52" s="2" t="s">
        <v>76</v>
      </c>
      <c r="B52" s="3" t="s">
        <v>43</v>
      </c>
      <c r="C52" s="5">
        <v>0.19961999999999999</v>
      </c>
      <c r="D52" s="4">
        <v>4.0039999999999999E-2</v>
      </c>
      <c r="E52" s="4">
        <v>0</v>
      </c>
      <c r="F52" s="4">
        <v>0.19961999999999999</v>
      </c>
      <c r="G52" s="3" t="s">
        <v>43</v>
      </c>
      <c r="H52" s="4">
        <v>0.26521</v>
      </c>
      <c r="I52" s="4">
        <v>4.3470000000000002E-2</v>
      </c>
      <c r="J52" s="4">
        <v>2.0000000000000002E-5</v>
      </c>
      <c r="K52" s="4">
        <v>0.26523000000000002</v>
      </c>
      <c r="L52" s="5">
        <f t="shared" si="4"/>
        <v>6.5590000000000009E-2</v>
      </c>
      <c r="M52" s="5">
        <f t="shared" si="5"/>
        <v>3.4300000000000025E-3</v>
      </c>
      <c r="N52" s="5">
        <f t="shared" si="6"/>
        <v>2.0000000000000002E-5</v>
      </c>
      <c r="O52" s="5">
        <f t="shared" si="7"/>
        <v>6.5610000000000029E-2</v>
      </c>
    </row>
    <row r="53" spans="1:15" x14ac:dyDescent="0.35">
      <c r="A53" s="2" t="s">
        <v>77</v>
      </c>
      <c r="B53" s="3" t="s">
        <v>44</v>
      </c>
      <c r="C53" s="5">
        <v>7.9350000000000004E-2</v>
      </c>
      <c r="D53" s="5">
        <v>3.0200000000000001E-3</v>
      </c>
      <c r="E53" s="5">
        <v>5.2999999999999998E-4</v>
      </c>
      <c r="F53" s="5">
        <v>7.9869999999999997E-2</v>
      </c>
      <c r="G53" s="3" t="s">
        <v>44</v>
      </c>
      <c r="H53" s="5">
        <v>6.8650000000000003E-2</v>
      </c>
      <c r="I53" s="5">
        <v>2.8400000000000001E-3</v>
      </c>
      <c r="J53" s="5">
        <v>3.8800000000000002E-3</v>
      </c>
      <c r="K53" s="5">
        <v>7.2529999999999997E-2</v>
      </c>
      <c r="L53" s="5">
        <f t="shared" si="4"/>
        <v>-1.0700000000000001E-2</v>
      </c>
      <c r="M53" s="5">
        <f t="shared" si="5"/>
        <v>-1.8000000000000004E-4</v>
      </c>
      <c r="N53" s="5">
        <f t="shared" si="6"/>
        <v>3.3500000000000001E-3</v>
      </c>
      <c r="O53" s="5">
        <f t="shared" si="7"/>
        <v>-7.3399999999999993E-3</v>
      </c>
    </row>
    <row r="54" spans="1:15" x14ac:dyDescent="0.35">
      <c r="A54" s="2" t="s">
        <v>77</v>
      </c>
      <c r="B54" s="3" t="s">
        <v>60</v>
      </c>
      <c r="C54" s="5">
        <v>3.9050000000000001E-2</v>
      </c>
      <c r="D54" s="5">
        <v>1.468E-2</v>
      </c>
      <c r="E54" s="5">
        <v>6.2E-4</v>
      </c>
      <c r="F54" s="5">
        <v>3.9660000000000001E-2</v>
      </c>
      <c r="G54" s="3" t="s">
        <v>60</v>
      </c>
      <c r="H54" s="5">
        <v>4.777E-2</v>
      </c>
      <c r="I54" s="5">
        <v>1.4840000000000001E-2</v>
      </c>
      <c r="J54" s="5">
        <v>8.4000000000000003E-4</v>
      </c>
      <c r="K54" s="5">
        <v>4.861E-2</v>
      </c>
      <c r="L54" s="5">
        <f t="shared" si="4"/>
        <v>8.7199999999999986E-3</v>
      </c>
      <c r="M54" s="5">
        <f t="shared" si="5"/>
        <v>1.6000000000000042E-4</v>
      </c>
      <c r="N54" s="5">
        <f t="shared" si="6"/>
        <v>2.2000000000000003E-4</v>
      </c>
      <c r="O54" s="5">
        <f t="shared" si="7"/>
        <v>8.9499999999999996E-3</v>
      </c>
    </row>
    <row r="55" spans="1:15" x14ac:dyDescent="0.35">
      <c r="A55" s="2" t="s">
        <v>79</v>
      </c>
      <c r="B55" s="3" t="s">
        <v>45</v>
      </c>
      <c r="C55" s="5">
        <v>0.20451</v>
      </c>
      <c r="D55" s="4">
        <v>1.9539999999999998E-2</v>
      </c>
      <c r="E55" s="4">
        <v>1.6100000000000001E-3</v>
      </c>
      <c r="F55" s="4">
        <v>0.20610999999999999</v>
      </c>
      <c r="G55" s="3" t="s">
        <v>45</v>
      </c>
      <c r="H55" s="4">
        <v>0.18259</v>
      </c>
      <c r="I55" s="4">
        <v>5.5599999999999998E-3</v>
      </c>
      <c r="J55" s="4">
        <v>3.0500000000000002E-3</v>
      </c>
      <c r="K55" s="4">
        <v>0.18562999999999999</v>
      </c>
      <c r="L55" s="5">
        <f t="shared" si="4"/>
        <v>-2.1919999999999995E-2</v>
      </c>
      <c r="M55" s="5">
        <f t="shared" si="5"/>
        <v>-1.3979999999999999E-2</v>
      </c>
      <c r="N55" s="5">
        <f t="shared" si="6"/>
        <v>1.4400000000000001E-3</v>
      </c>
      <c r="O55" s="5">
        <f t="shared" si="7"/>
        <v>-2.0479999999999998E-2</v>
      </c>
    </row>
    <row r="56" spans="1:15" x14ac:dyDescent="0.35">
      <c r="A56" s="2" t="s">
        <v>78</v>
      </c>
      <c r="B56" s="3" t="s">
        <v>46</v>
      </c>
      <c r="C56" s="5">
        <v>7.0550000000000002E-2</v>
      </c>
      <c r="D56" s="4">
        <v>2.0140000000000002E-2</v>
      </c>
      <c r="E56" s="4">
        <v>1.7899999999999999E-3</v>
      </c>
      <c r="F56" s="4">
        <v>7.2340000000000002E-2</v>
      </c>
      <c r="G56" s="3" t="s">
        <v>46</v>
      </c>
      <c r="H56" s="4">
        <v>8.8160000000000002E-2</v>
      </c>
      <c r="I56" s="4">
        <v>2.3199999999999998E-2</v>
      </c>
      <c r="J56" s="4">
        <v>4.0899999999999999E-3</v>
      </c>
      <c r="K56" s="4">
        <v>9.2249999999999999E-2</v>
      </c>
      <c r="L56" s="5">
        <f t="shared" si="4"/>
        <v>1.7610000000000001E-2</v>
      </c>
      <c r="M56" s="5">
        <f t="shared" si="5"/>
        <v>3.0599999999999968E-3</v>
      </c>
      <c r="N56" s="5">
        <f t="shared" si="6"/>
        <v>2.3E-3</v>
      </c>
      <c r="O56" s="5">
        <f t="shared" si="7"/>
        <v>1.9909999999999997E-2</v>
      </c>
    </row>
    <row r="57" spans="1:15" x14ac:dyDescent="0.35">
      <c r="A57" s="2" t="s">
        <v>75</v>
      </c>
      <c r="B57" s="3" t="s">
        <v>47</v>
      </c>
      <c r="C57" s="5">
        <v>9.8610000000000003E-2</v>
      </c>
      <c r="D57" s="5">
        <v>4.5799999999999999E-3</v>
      </c>
      <c r="E57" s="5">
        <v>1.72E-3</v>
      </c>
      <c r="F57" s="5">
        <v>0.10034</v>
      </c>
      <c r="G57" s="3" t="s">
        <v>47</v>
      </c>
      <c r="H57" s="5">
        <v>0.11011</v>
      </c>
      <c r="I57" s="5">
        <v>2.4060000000000002E-2</v>
      </c>
      <c r="J57" s="5">
        <v>4.2100000000000002E-3</v>
      </c>
      <c r="K57" s="5">
        <v>0.11433</v>
      </c>
      <c r="L57" s="5">
        <f t="shared" si="4"/>
        <v>1.1499999999999996E-2</v>
      </c>
      <c r="M57" s="5">
        <f t="shared" si="5"/>
        <v>1.9480000000000001E-2</v>
      </c>
      <c r="N57" s="5">
        <f t="shared" si="6"/>
        <v>2.49E-3</v>
      </c>
      <c r="O57" s="5">
        <f t="shared" si="7"/>
        <v>1.3990000000000002E-2</v>
      </c>
    </row>
    <row r="58" spans="1:15" x14ac:dyDescent="0.35">
      <c r="A58" s="2" t="s">
        <v>80</v>
      </c>
      <c r="B58" s="3" t="s">
        <v>48</v>
      </c>
      <c r="C58" s="5">
        <v>0.20879</v>
      </c>
      <c r="D58" s="5">
        <v>2.6870000000000002E-2</v>
      </c>
      <c r="E58" s="5">
        <v>3.9199999999999999E-3</v>
      </c>
      <c r="F58" s="5">
        <v>0.21271999999999999</v>
      </c>
      <c r="G58" s="3" t="s">
        <v>48</v>
      </c>
      <c r="H58" s="5">
        <v>0.24182000000000001</v>
      </c>
      <c r="I58" s="5">
        <v>2.2519999999999998E-2</v>
      </c>
      <c r="J58" s="5">
        <v>1.4300000000000001E-3</v>
      </c>
      <c r="K58" s="5">
        <v>0.24324999999999999</v>
      </c>
      <c r="L58" s="5">
        <f t="shared" si="4"/>
        <v>3.3030000000000004E-2</v>
      </c>
      <c r="M58" s="5">
        <f t="shared" si="5"/>
        <v>-4.3500000000000032E-3</v>
      </c>
      <c r="N58" s="5">
        <f t="shared" si="6"/>
        <v>-2.49E-3</v>
      </c>
      <c r="O58" s="5">
        <f t="shared" si="7"/>
        <v>3.0530000000000002E-2</v>
      </c>
    </row>
    <row r="59" spans="1:15" x14ac:dyDescent="0.35">
      <c r="A59" s="2" t="s">
        <v>79</v>
      </c>
      <c r="B59" s="3" t="s">
        <v>49</v>
      </c>
      <c r="C59" s="5">
        <v>7.0669999999999997E-2</v>
      </c>
      <c r="D59" s="4">
        <v>1.0149999999999999E-2</v>
      </c>
      <c r="E59" s="4">
        <v>8.3599999999999994E-3</v>
      </c>
      <c r="F59" s="4">
        <v>7.9030000000000003E-2</v>
      </c>
      <c r="G59" s="3" t="s">
        <v>49</v>
      </c>
      <c r="H59" s="4">
        <v>7.5240000000000001E-2</v>
      </c>
      <c r="I59" s="4">
        <v>2.0310000000000002E-2</v>
      </c>
      <c r="J59" s="4">
        <v>3.4399999999999999E-3</v>
      </c>
      <c r="K59" s="4">
        <v>7.868E-2</v>
      </c>
      <c r="L59" s="5">
        <f t="shared" si="4"/>
        <v>4.5700000000000046E-3</v>
      </c>
      <c r="M59" s="5">
        <f t="shared" si="5"/>
        <v>1.0160000000000002E-2</v>
      </c>
      <c r="N59" s="5">
        <f t="shared" si="6"/>
        <v>-4.919999999999999E-3</v>
      </c>
      <c r="O59" s="5">
        <f t="shared" si="7"/>
        <v>-3.5000000000000309E-4</v>
      </c>
    </row>
    <row r="60" spans="1:15" x14ac:dyDescent="0.35">
      <c r="A60" s="2" t="s">
        <v>77</v>
      </c>
      <c r="B60" s="3" t="s">
        <v>50</v>
      </c>
      <c r="C60" s="5">
        <v>9.8860000000000003E-2</v>
      </c>
      <c r="D60" s="4">
        <v>2.3179999999999999E-2</v>
      </c>
      <c r="E60" s="4">
        <v>3.7699999999999999E-3</v>
      </c>
      <c r="F60" s="4">
        <v>0.10263</v>
      </c>
      <c r="G60" s="3" t="s">
        <v>50</v>
      </c>
      <c r="H60" s="4">
        <v>0.10236000000000001</v>
      </c>
      <c r="I60" s="4">
        <v>3.2989999999999998E-2</v>
      </c>
      <c r="J60" s="4">
        <v>1.56E-3</v>
      </c>
      <c r="K60" s="4">
        <v>0.10391</v>
      </c>
      <c r="L60" s="5">
        <f t="shared" si="4"/>
        <v>3.5000000000000031E-3</v>
      </c>
      <c r="M60" s="5">
        <f t="shared" si="5"/>
        <v>9.8099999999999993E-3</v>
      </c>
      <c r="N60" s="5">
        <f t="shared" si="6"/>
        <v>-2.2100000000000002E-3</v>
      </c>
      <c r="O60" s="5">
        <f t="shared" si="7"/>
        <v>1.2800000000000034E-3</v>
      </c>
    </row>
    <row r="62" spans="1:15" ht="44.5" hidden="1" customHeight="1" x14ac:dyDescent="0.35">
      <c r="G62" s="46" t="s">
        <v>62</v>
      </c>
      <c r="H62" s="46"/>
      <c r="I62" s="46"/>
      <c r="J62" s="46"/>
      <c r="K62" s="46"/>
    </row>
  </sheetData>
  <autoFilter ref="A8:A60" xr:uid="{00000000-0009-0000-0000-000000000000}"/>
  <mergeCells count="27">
    <mergeCell ref="L1:O1"/>
    <mergeCell ref="B2:F2"/>
    <mergeCell ref="G2:K2"/>
    <mergeCell ref="L2:O2"/>
    <mergeCell ref="G3:K3"/>
    <mergeCell ref="L3:O3"/>
    <mergeCell ref="A5:A7"/>
    <mergeCell ref="B3:F3"/>
    <mergeCell ref="B1:F1"/>
    <mergeCell ref="G1:K1"/>
    <mergeCell ref="B4:F4"/>
    <mergeCell ref="G4:K4"/>
    <mergeCell ref="H5:H7"/>
    <mergeCell ref="I5:I7"/>
    <mergeCell ref="J5:J7"/>
    <mergeCell ref="K5:K7"/>
    <mergeCell ref="G62:K62"/>
    <mergeCell ref="G5:G7"/>
    <mergeCell ref="B5:B7"/>
    <mergeCell ref="C5:C7"/>
    <mergeCell ref="D5:D7"/>
    <mergeCell ref="E5:E7"/>
    <mergeCell ref="O4:O7"/>
    <mergeCell ref="F5:F7"/>
    <mergeCell ref="L4:L7"/>
    <mergeCell ref="M4:M7"/>
    <mergeCell ref="N4:N7"/>
  </mergeCells>
  <conditionalFormatting sqref="L8:O60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25" right="0.25" top="0.25" bottom="0.25" header="0.05" footer="0.05"/>
  <pageSetup fitToHeight="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1"/>
  <sheetViews>
    <sheetView tabSelected="1" zoomScaleNormal="100" workbookViewId="0">
      <pane ySplit="9" topLeftCell="A10" activePane="bottomLeft" state="frozen"/>
      <selection pane="bottomLeft" activeCell="A9" sqref="A9"/>
    </sheetView>
  </sheetViews>
  <sheetFormatPr defaultRowHeight="14.5" x14ac:dyDescent="0.35"/>
  <cols>
    <col min="1" max="1" width="4" customWidth="1"/>
    <col min="2" max="2" width="14.90625" bestFit="1" customWidth="1"/>
    <col min="3" max="3" width="7.81640625" bestFit="1" customWidth="1"/>
    <col min="4" max="4" width="7.6328125" customWidth="1"/>
    <col min="5" max="5" width="8.81640625" customWidth="1"/>
    <col min="6" max="6" width="1.08984375" customWidth="1"/>
    <col min="7" max="7" width="4.453125" customWidth="1"/>
    <col min="8" max="8" width="14.90625" customWidth="1"/>
    <col min="9" max="9" width="7.81640625" bestFit="1" customWidth="1"/>
    <col min="10" max="10" width="7.81640625" customWidth="1"/>
    <col min="12" max="12" width="1.1796875" customWidth="1"/>
    <col min="13" max="13" width="11.81640625" bestFit="1" customWidth="1"/>
    <col min="14" max="14" width="7.08984375" bestFit="1" customWidth="1"/>
    <col min="15" max="15" width="53.6328125" style="6" bestFit="1" customWidth="1"/>
  </cols>
  <sheetData>
    <row r="1" spans="1:15" ht="15.5" x14ac:dyDescent="0.35">
      <c r="A1" s="69" t="s">
        <v>84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x14ac:dyDescent="0.35">
      <c r="A2" s="70" t="s">
        <v>100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x14ac:dyDescent="0.35">
      <c r="A3" s="70" t="s">
        <v>99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x14ac:dyDescent="0.35">
      <c r="A4" s="70" t="s">
        <v>98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5" x14ac:dyDescent="0.35">
      <c r="A5" s="70" t="s">
        <v>97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5" x14ac:dyDescent="0.35">
      <c r="A6" s="72" t="s">
        <v>0</v>
      </c>
      <c r="B6" s="72"/>
      <c r="C6" s="72"/>
      <c r="D6" s="72"/>
      <c r="E6" s="72"/>
      <c r="G6" s="71" t="s">
        <v>0</v>
      </c>
      <c r="H6" s="71"/>
      <c r="I6" s="71"/>
      <c r="J6" s="71"/>
      <c r="K6" s="71"/>
      <c r="L6" s="37"/>
      <c r="M6" s="7" t="s">
        <v>101</v>
      </c>
      <c r="N6" s="8" t="s">
        <v>81</v>
      </c>
      <c r="O6" s="9" t="s">
        <v>91</v>
      </c>
    </row>
    <row r="7" spans="1:15" x14ac:dyDescent="0.35">
      <c r="A7" s="67" t="s">
        <v>90</v>
      </c>
      <c r="B7" s="67"/>
      <c r="C7" s="67"/>
      <c r="D7" s="67"/>
      <c r="E7" s="67"/>
      <c r="G7" s="68" t="s">
        <v>96</v>
      </c>
      <c r="H7" s="68"/>
      <c r="I7" s="68"/>
      <c r="J7" s="68"/>
      <c r="K7" s="68"/>
      <c r="L7" s="38"/>
      <c r="M7" s="10" t="s">
        <v>64</v>
      </c>
      <c r="N7" s="11">
        <v>2024</v>
      </c>
      <c r="O7" s="12" t="s">
        <v>64</v>
      </c>
    </row>
    <row r="8" spans="1:15" x14ac:dyDescent="0.35">
      <c r="A8" s="29" t="s">
        <v>2</v>
      </c>
      <c r="B8" s="29"/>
      <c r="C8" s="29" t="s">
        <v>65</v>
      </c>
      <c r="D8" s="29" t="s">
        <v>66</v>
      </c>
      <c r="E8" s="29" t="s">
        <v>67</v>
      </c>
      <c r="G8" s="28" t="s">
        <v>2</v>
      </c>
      <c r="H8" s="28"/>
      <c r="I8" s="28" t="s">
        <v>65</v>
      </c>
      <c r="J8" s="28" t="s">
        <v>66</v>
      </c>
      <c r="K8" s="28" t="s">
        <v>67</v>
      </c>
      <c r="L8" s="38"/>
      <c r="M8" s="10" t="s">
        <v>68</v>
      </c>
      <c r="N8" s="11" t="s">
        <v>69</v>
      </c>
      <c r="O8" s="12" t="s">
        <v>69</v>
      </c>
    </row>
    <row r="9" spans="1:15" x14ac:dyDescent="0.35">
      <c r="A9" s="30"/>
      <c r="B9" s="30" t="s">
        <v>70</v>
      </c>
      <c r="C9" s="30" t="s">
        <v>71</v>
      </c>
      <c r="D9" s="30" t="s">
        <v>71</v>
      </c>
      <c r="E9" s="30" t="s">
        <v>72</v>
      </c>
      <c r="F9" s="20"/>
      <c r="G9" s="26"/>
      <c r="H9" s="26" t="s">
        <v>70</v>
      </c>
      <c r="I9" s="26" t="s">
        <v>71</v>
      </c>
      <c r="J9" s="26" t="s">
        <v>71</v>
      </c>
      <c r="K9" s="26" t="s">
        <v>72</v>
      </c>
      <c r="L9" s="38"/>
      <c r="M9" s="13" t="s">
        <v>91</v>
      </c>
      <c r="N9" s="27" t="s">
        <v>73</v>
      </c>
      <c r="O9" s="14" t="s">
        <v>74</v>
      </c>
    </row>
    <row r="10" spans="1:15" x14ac:dyDescent="0.35">
      <c r="A10" s="21" t="s">
        <v>40</v>
      </c>
      <c r="B10" s="22">
        <v>156130225</v>
      </c>
      <c r="C10" s="23">
        <v>0.44939000000000001</v>
      </c>
      <c r="D10" s="5">
        <v>4.2700000000000004E-3</v>
      </c>
      <c r="E10" s="23">
        <v>0.45366000000000001</v>
      </c>
      <c r="F10" s="73"/>
      <c r="G10" s="21" t="s">
        <v>40</v>
      </c>
      <c r="H10" s="22">
        <v>193623560</v>
      </c>
      <c r="I10" s="23">
        <v>0.41575000000000001</v>
      </c>
      <c r="J10" s="23">
        <v>1.3799999999999999E-3</v>
      </c>
      <c r="K10" s="23">
        <v>0.41713</v>
      </c>
      <c r="L10" s="39"/>
      <c r="M10" s="24">
        <f>K10-E10</f>
        <v>-3.6530000000000007E-2</v>
      </c>
      <c r="N10" s="17">
        <f>IF(AND(K10&lt;0.1,K10&lt;E10),1,IF(AND(K10&lt;0.1,K10&gt;E10),2,IF(AND(K10&gt;=0.1,K10&lt;E10),3,IF(AND(K10&gt;=0.1,K10&gt;E10),4,0))))</f>
        <v>3</v>
      </c>
      <c r="O10" s="25" t="str">
        <f>IF(N10=1,RIGHT($A$2,65),IF(N10=2,RIGHT($A$3,65),IF(N10=3,RIGHT($A$4,66),RIGHT($A$5,67))))</f>
        <v>PIIA 2024 IP rate &gt;= 10% and rate decreased from PIIA 2023 IP rate</v>
      </c>
    </row>
    <row r="11" spans="1:15" x14ac:dyDescent="0.35">
      <c r="A11" s="21" t="s">
        <v>19</v>
      </c>
      <c r="B11" s="22">
        <v>132621904</v>
      </c>
      <c r="C11" s="23">
        <v>0.21495</v>
      </c>
      <c r="D11" s="5">
        <v>8.9800000000000001E-3</v>
      </c>
      <c r="E11" s="23">
        <v>0.22392999999999999</v>
      </c>
      <c r="F11" s="16"/>
      <c r="G11" s="3" t="s">
        <v>19</v>
      </c>
      <c r="H11" s="15">
        <v>123700821</v>
      </c>
      <c r="I11" s="5">
        <v>0.34650999999999998</v>
      </c>
      <c r="J11" s="5">
        <v>6.94E-3</v>
      </c>
      <c r="K11" s="5">
        <v>0.35343999999999998</v>
      </c>
      <c r="L11" s="39"/>
      <c r="M11" s="24">
        <f>K11-E11</f>
        <v>0.12950999999999999</v>
      </c>
      <c r="N11" s="17">
        <f>IF(AND(K11&lt;0.1,K11&lt;E11),1,IF(AND(K11&lt;0.1,K11&gt;E11),2,IF(AND(K11&gt;=0.1,K11&lt;E11),3,IF(AND(K11&gt;=0.1,K11&gt;E11),4,0))))</f>
        <v>4</v>
      </c>
      <c r="O11" s="25" t="str">
        <f>IF(N11=1,RIGHT($A$2,65),IF(N11=2,RIGHT($A$3,65),IF(N11=3,RIGHT($A$4,66),RIGHT($A$5,67))))</f>
        <v xml:space="preserve"> PIIA 2024 IP rate &gt;= 10% and rate increased from PIIA 2023 IP rate</v>
      </c>
    </row>
    <row r="12" spans="1:15" x14ac:dyDescent="0.35">
      <c r="A12" s="3" t="s">
        <v>52</v>
      </c>
      <c r="B12" s="15">
        <v>2527452155</v>
      </c>
      <c r="C12" s="5">
        <v>0.16644</v>
      </c>
      <c r="D12" s="5">
        <v>7.2199999999999999E-3</v>
      </c>
      <c r="E12" s="5">
        <v>0.17366000000000001</v>
      </c>
      <c r="F12" s="16"/>
      <c r="G12" s="3" t="s">
        <v>52</v>
      </c>
      <c r="H12" s="15">
        <v>3103707524</v>
      </c>
      <c r="I12" s="5">
        <v>0.32151999999999997</v>
      </c>
      <c r="J12" s="5">
        <v>1.5499999999999999E-3</v>
      </c>
      <c r="K12" s="5">
        <v>0.32307000000000002</v>
      </c>
      <c r="L12" s="39"/>
      <c r="M12" s="24">
        <f>K12-E12</f>
        <v>0.14941000000000002</v>
      </c>
      <c r="N12" s="17">
        <f>IF(AND(K12&lt;0.1,K12&lt;E12),1,IF(AND(K12&lt;0.1,K12&gt;E12),2,IF(AND(K12&gt;=0.1,K12&lt;E12),3,IF(AND(K12&gt;=0.1,K12&gt;E12),4,0))))</f>
        <v>4</v>
      </c>
      <c r="O12" s="25" t="str">
        <f>IF(N12=1,RIGHT($A$2,65),IF(N12=2,RIGHT($A$3,65),IF(N12=3,RIGHT($A$4,66),RIGHT($A$5,67))))</f>
        <v xml:space="preserve"> PIIA 2024 IP rate &gt;= 10% and rate increased from PIIA 2023 IP rate</v>
      </c>
    </row>
    <row r="13" spans="1:15" x14ac:dyDescent="0.35">
      <c r="A13" s="3" t="s">
        <v>43</v>
      </c>
      <c r="B13" s="15">
        <v>137063260</v>
      </c>
      <c r="C13" s="5">
        <v>0.19961999999999999</v>
      </c>
      <c r="D13" s="5">
        <v>0</v>
      </c>
      <c r="E13" s="5">
        <v>0.19961999999999999</v>
      </c>
      <c r="F13" s="16"/>
      <c r="G13" s="3" t="s">
        <v>43</v>
      </c>
      <c r="H13" s="15">
        <v>177198822</v>
      </c>
      <c r="I13" s="5">
        <v>0.26521</v>
      </c>
      <c r="J13" s="5">
        <v>2.0000000000000002E-5</v>
      </c>
      <c r="K13" s="5">
        <v>0.26523000000000002</v>
      </c>
      <c r="L13" s="39"/>
      <c r="M13" s="24">
        <f>K13-E13</f>
        <v>6.5610000000000029E-2</v>
      </c>
      <c r="N13" s="17">
        <f>IF(AND(K13&lt;0.1,K13&lt;E13),1,IF(AND(K13&lt;0.1,K13&gt;E13),2,IF(AND(K13&gt;=0.1,K13&lt;E13),3,IF(AND(K13&gt;=0.1,K13&gt;E13),4,0))))</f>
        <v>4</v>
      </c>
      <c r="O13" s="25" t="str">
        <f>IF(N13=1,RIGHT($A$2,65),IF(N13=2,RIGHT($A$3,65),IF(N13=3,RIGHT($A$4,66),RIGHT($A$5,67))))</f>
        <v xml:space="preserve"> PIIA 2024 IP rate &gt;= 10% and rate increased from PIIA 2023 IP rate</v>
      </c>
    </row>
    <row r="14" spans="1:15" x14ac:dyDescent="0.35">
      <c r="A14" s="3" t="s">
        <v>10</v>
      </c>
      <c r="B14" s="15">
        <v>23121198</v>
      </c>
      <c r="C14" s="5">
        <v>0.22081999999999999</v>
      </c>
      <c r="D14" s="5">
        <v>3.4199999999999999E-3</v>
      </c>
      <c r="E14" s="5">
        <v>0.22423999999999999</v>
      </c>
      <c r="F14" s="16"/>
      <c r="G14" s="3" t="s">
        <v>10</v>
      </c>
      <c r="H14" s="15">
        <v>49688815</v>
      </c>
      <c r="I14" s="5">
        <v>0.26177</v>
      </c>
      <c r="J14" s="5">
        <v>0</v>
      </c>
      <c r="K14" s="5">
        <v>0.26177</v>
      </c>
      <c r="L14" s="39"/>
      <c r="M14" s="24">
        <f>K14-E14</f>
        <v>3.7530000000000008E-2</v>
      </c>
      <c r="N14" s="17">
        <f>IF(AND(K14&lt;0.1,K14&lt;E14),1,IF(AND(K14&lt;0.1,K14&gt;E14),2,IF(AND(K14&gt;=0.1,K14&lt;E14),3,IF(AND(K14&gt;=0.1,K14&gt;E14),4,0))))</f>
        <v>4</v>
      </c>
      <c r="O14" s="25" t="str">
        <f>IF(N14=1,RIGHT($A$2,65),IF(N14=2,RIGHT($A$3,65),IF(N14=3,RIGHT($A$4,66),RIGHT($A$5,67))))</f>
        <v xml:space="preserve"> PIIA 2024 IP rate &gt;= 10% and rate increased from PIIA 2023 IP rate</v>
      </c>
    </row>
    <row r="15" spans="1:15" x14ac:dyDescent="0.35">
      <c r="A15" s="3" t="s">
        <v>48</v>
      </c>
      <c r="B15" s="15">
        <v>299324808</v>
      </c>
      <c r="C15" s="5">
        <v>0.20879</v>
      </c>
      <c r="D15" s="5">
        <v>3.9199999999999999E-3</v>
      </c>
      <c r="E15" s="5">
        <v>0.21271999999999999</v>
      </c>
      <c r="F15" s="16"/>
      <c r="G15" s="3" t="s">
        <v>48</v>
      </c>
      <c r="H15" s="15">
        <v>346183933</v>
      </c>
      <c r="I15" s="5">
        <v>0.24182000000000001</v>
      </c>
      <c r="J15" s="5">
        <v>1.4300000000000001E-3</v>
      </c>
      <c r="K15" s="5">
        <v>0.24324999999999999</v>
      </c>
      <c r="L15" s="39"/>
      <c r="M15" s="24">
        <f>K15-E15</f>
        <v>3.0530000000000002E-2</v>
      </c>
      <c r="N15" s="17">
        <f>IF(AND(K15&lt;0.1,K15&lt;E15),1,IF(AND(K15&lt;0.1,K15&gt;E15),2,IF(AND(K15&gt;=0.1,K15&lt;E15),3,IF(AND(K15&gt;=0.1,K15&gt;E15),4,0))))</f>
        <v>4</v>
      </c>
      <c r="O15" s="25" t="str">
        <f>IF(N15=1,RIGHT($A$2,65),IF(N15=2,RIGHT($A$3,65),IF(N15=3,RIGHT($A$4,66),RIGHT($A$5,67))))</f>
        <v xml:space="preserve"> PIIA 2024 IP rate &gt;= 10% and rate increased from PIIA 2023 IP rate</v>
      </c>
    </row>
    <row r="16" spans="1:15" x14ac:dyDescent="0.35">
      <c r="A16" s="3" t="s">
        <v>11</v>
      </c>
      <c r="B16" s="15">
        <v>351159636</v>
      </c>
      <c r="C16" s="5">
        <v>0.39173999999999998</v>
      </c>
      <c r="D16" s="5">
        <v>0</v>
      </c>
      <c r="E16" s="5">
        <v>0.39173999999999998</v>
      </c>
      <c r="F16" s="16"/>
      <c r="G16" s="3" t="s">
        <v>11</v>
      </c>
      <c r="H16" s="15">
        <v>337726919</v>
      </c>
      <c r="I16" s="5">
        <v>0.23207</v>
      </c>
      <c r="J16" s="5">
        <v>0</v>
      </c>
      <c r="K16" s="5">
        <v>0.23207</v>
      </c>
      <c r="L16" s="39"/>
      <c r="M16" s="24">
        <f>K16-E16</f>
        <v>-0.15966999999999998</v>
      </c>
      <c r="N16" s="17">
        <f>IF(AND(K16&lt;0.1,K16&lt;E16),1,IF(AND(K16&lt;0.1,K16&gt;E16),2,IF(AND(K16&gt;=0.1,K16&lt;E16),3,IF(AND(K16&gt;=0.1,K16&gt;E16),4,0))))</f>
        <v>3</v>
      </c>
      <c r="O16" s="25" t="str">
        <f>IF(N16=1,RIGHT($A$2,65),IF(N16=2,RIGHT($A$3,65),IF(N16=3,RIGHT($A$4,66),RIGHT($A$5,67))))</f>
        <v>PIIA 2024 IP rate &gt;= 10% and rate decreased from PIIA 2023 IP rate</v>
      </c>
    </row>
    <row r="17" spans="1:15" x14ac:dyDescent="0.35">
      <c r="A17" s="3" t="s">
        <v>28</v>
      </c>
      <c r="B17" s="15">
        <v>171178347</v>
      </c>
      <c r="C17" s="5">
        <v>0.18546000000000001</v>
      </c>
      <c r="D17" s="5">
        <v>1.3500000000000001E-3</v>
      </c>
      <c r="E17" s="5">
        <v>0.18681</v>
      </c>
      <c r="F17" s="16"/>
      <c r="G17" s="3" t="s">
        <v>28</v>
      </c>
      <c r="H17" s="15">
        <v>198078937</v>
      </c>
      <c r="I17" s="5">
        <v>0.21617</v>
      </c>
      <c r="J17" s="5">
        <v>5.45E-3</v>
      </c>
      <c r="K17" s="5">
        <v>0.22162000000000001</v>
      </c>
      <c r="L17" s="39"/>
      <c r="M17" s="24">
        <f>K17-E17</f>
        <v>3.4810000000000008E-2</v>
      </c>
      <c r="N17" s="17">
        <f>IF(AND(K17&lt;0.1,K17&lt;E17),1,IF(AND(K17&lt;0.1,K17&gt;E17),2,IF(AND(K17&gt;=0.1,K17&lt;E17),3,IF(AND(K17&gt;=0.1,K17&gt;E17),4,0))))</f>
        <v>4</v>
      </c>
      <c r="O17" s="25" t="str">
        <f>IF(N17=1,RIGHT($A$2,65),IF(N17=2,RIGHT($A$3,65),IF(N17=3,RIGHT($A$4,66),RIGHT($A$5,67))))</f>
        <v xml:space="preserve"> PIIA 2024 IP rate &gt;= 10% and rate increased from PIIA 2023 IP rate</v>
      </c>
    </row>
    <row r="18" spans="1:15" x14ac:dyDescent="0.35">
      <c r="A18" s="3" t="s">
        <v>32</v>
      </c>
      <c r="B18" s="15">
        <v>2100389810</v>
      </c>
      <c r="C18" s="5">
        <v>0.21029</v>
      </c>
      <c r="D18" s="5">
        <v>1.406E-2</v>
      </c>
      <c r="E18" s="5">
        <v>0.22434999999999999</v>
      </c>
      <c r="F18" s="16"/>
      <c r="G18" s="3" t="s">
        <v>32</v>
      </c>
      <c r="H18" s="15">
        <v>2646029098</v>
      </c>
      <c r="I18" s="5">
        <v>0.20358999999999999</v>
      </c>
      <c r="J18" s="5">
        <v>1.7819999999999999E-2</v>
      </c>
      <c r="K18" s="5">
        <v>0.22141</v>
      </c>
      <c r="L18" s="39"/>
      <c r="M18" s="24">
        <f>K18-E18</f>
        <v>-2.9399999999999982E-3</v>
      </c>
      <c r="N18" s="17">
        <f>IF(AND(K18&lt;0.1,K18&lt;E18),1,IF(AND(K18&lt;0.1,K18&gt;E18),2,IF(AND(K18&gt;=0.1,K18&lt;E18),3,IF(AND(K18&gt;=0.1,K18&gt;E18),4,0))))</f>
        <v>3</v>
      </c>
      <c r="O18" s="25" t="str">
        <f>IF(N18=1,RIGHT($A$2,65),IF(N18=2,RIGHT($A$3,65),IF(N18=3,RIGHT($A$4,66),RIGHT($A$5,67))))</f>
        <v>PIIA 2024 IP rate &gt;= 10% and rate decreased from PIIA 2023 IP rate</v>
      </c>
    </row>
    <row r="19" spans="1:15" x14ac:dyDescent="0.35">
      <c r="A19" s="3" t="s">
        <v>51</v>
      </c>
      <c r="B19" s="15">
        <v>1738560024</v>
      </c>
      <c r="C19" s="5">
        <v>0.23347999999999999</v>
      </c>
      <c r="D19" s="5">
        <v>1.0330000000000001E-2</v>
      </c>
      <c r="E19" s="5">
        <v>0.24379999999999999</v>
      </c>
      <c r="F19" s="16"/>
      <c r="G19" s="3" t="s">
        <v>51</v>
      </c>
      <c r="H19" s="15">
        <v>2096689775</v>
      </c>
      <c r="I19" s="5">
        <v>0.20863999999999999</v>
      </c>
      <c r="J19" s="5">
        <v>6.0000000000000001E-3</v>
      </c>
      <c r="K19" s="5">
        <v>0.21464</v>
      </c>
      <c r="L19" s="39"/>
      <c r="M19" s="24">
        <f>K19-E19</f>
        <v>-2.9159999999999991E-2</v>
      </c>
      <c r="N19" s="17">
        <f>IF(AND(K19&lt;0.1,K19&lt;E19),1,IF(AND(K19&lt;0.1,K19&gt;E19),2,IF(AND(K19&gt;=0.1,K19&lt;E19),3,IF(AND(K19&gt;=0.1,K19&gt;E19),4,0))))</f>
        <v>3</v>
      </c>
      <c r="O19" s="25" t="str">
        <f>IF(N19=1,RIGHT($A$2,65),IF(N19=2,RIGHT($A$3,65),IF(N19=3,RIGHT($A$4,66),RIGHT($A$5,67))))</f>
        <v>PIIA 2024 IP rate &gt;= 10% and rate decreased from PIIA 2023 IP rate</v>
      </c>
    </row>
    <row r="20" spans="1:15" x14ac:dyDescent="0.35">
      <c r="A20" s="3" t="s">
        <v>8</v>
      </c>
      <c r="B20" s="15">
        <v>362266432</v>
      </c>
      <c r="C20" s="5">
        <v>0.16719000000000001</v>
      </c>
      <c r="D20" s="5">
        <v>1.5299999999999999E-3</v>
      </c>
      <c r="E20" s="5">
        <v>0.16872000000000001</v>
      </c>
      <c r="F20" s="16"/>
      <c r="G20" s="3" t="s">
        <v>8</v>
      </c>
      <c r="H20" s="15">
        <v>608146958</v>
      </c>
      <c r="I20" s="5">
        <v>0.19283</v>
      </c>
      <c r="J20" s="5">
        <v>3.9199999999999999E-3</v>
      </c>
      <c r="K20" s="5">
        <v>0.19675000000000001</v>
      </c>
      <c r="L20" s="39"/>
      <c r="M20" s="24">
        <f>K20-E20</f>
        <v>2.8029999999999999E-2</v>
      </c>
      <c r="N20" s="17">
        <f>IF(AND(K20&lt;0.1,K20&lt;E20),1,IF(AND(K20&lt;0.1,K20&gt;E20),2,IF(AND(K20&gt;=0.1,K20&lt;E20),3,IF(AND(K20&gt;=0.1,K20&gt;E20),4,0))))</f>
        <v>4</v>
      </c>
      <c r="O20" s="25" t="str">
        <f>IF(N20=1,RIGHT($A$2,65),IF(N20=2,RIGHT($A$3,65),IF(N20=3,RIGHT($A$4,66),RIGHT($A$5,67))))</f>
        <v xml:space="preserve"> PIIA 2024 IP rate &gt;= 10% and rate increased from PIIA 2023 IP rate</v>
      </c>
    </row>
    <row r="21" spans="1:15" x14ac:dyDescent="0.35">
      <c r="A21" s="3" t="s">
        <v>23</v>
      </c>
      <c r="B21" s="15">
        <v>639025986</v>
      </c>
      <c r="C21" s="5">
        <v>0.21485000000000001</v>
      </c>
      <c r="D21" s="5">
        <v>1.5E-3</v>
      </c>
      <c r="E21" s="5">
        <v>0.21634999999999999</v>
      </c>
      <c r="F21" s="16"/>
      <c r="G21" s="3" t="s">
        <v>23</v>
      </c>
      <c r="H21" s="15">
        <v>724479146</v>
      </c>
      <c r="I21" s="5">
        <v>0.1948</v>
      </c>
      <c r="J21" s="5">
        <v>9.6000000000000002E-4</v>
      </c>
      <c r="K21" s="5">
        <v>0.19575999999999999</v>
      </c>
      <c r="L21" s="39"/>
      <c r="M21" s="24">
        <f>K21-E21</f>
        <v>-2.0589999999999997E-2</v>
      </c>
      <c r="N21" s="17">
        <f>IF(AND(K21&lt;0.1,K21&lt;E21),1,IF(AND(K21&lt;0.1,K21&gt;E21),2,IF(AND(K21&gt;=0.1,K21&lt;E21),3,IF(AND(K21&gt;=0.1,K21&gt;E21),4,0))))</f>
        <v>3</v>
      </c>
      <c r="O21" s="25" t="str">
        <f>IF(N21=1,RIGHT($A$2,65),IF(N21=2,RIGHT($A$3,65),IF(N21=3,RIGHT($A$4,66),RIGHT($A$5,67))))</f>
        <v>PIIA 2024 IP rate &gt;= 10% and rate decreased from PIIA 2023 IP rate</v>
      </c>
    </row>
    <row r="22" spans="1:15" x14ac:dyDescent="0.35">
      <c r="A22" s="3" t="s">
        <v>45</v>
      </c>
      <c r="B22" s="15">
        <v>200864799</v>
      </c>
      <c r="C22" s="5">
        <v>0.20451</v>
      </c>
      <c r="D22" s="5">
        <v>1.6100000000000001E-3</v>
      </c>
      <c r="E22" s="5">
        <v>0.20610999999999999</v>
      </c>
      <c r="F22" s="16"/>
      <c r="G22" s="3" t="s">
        <v>45</v>
      </c>
      <c r="H22" s="15">
        <v>258358041</v>
      </c>
      <c r="I22" s="5">
        <v>0.18259</v>
      </c>
      <c r="J22" s="5">
        <v>3.0500000000000002E-3</v>
      </c>
      <c r="K22" s="5">
        <v>0.18562999999999999</v>
      </c>
      <c r="L22" s="39"/>
      <c r="M22" s="24">
        <f>K22-E22</f>
        <v>-2.0479999999999998E-2</v>
      </c>
      <c r="N22" s="17">
        <f>IF(AND(K22&lt;0.1,K22&lt;E22),1,IF(AND(K22&lt;0.1,K22&gt;E22),2,IF(AND(K22&gt;=0.1,K22&lt;E22),3,IF(AND(K22&gt;=0.1,K22&gt;E22),4,0))))</f>
        <v>3</v>
      </c>
      <c r="O22" s="25" t="str">
        <f>IF(N22=1,RIGHT($A$2,65),IF(N22=2,RIGHT($A$3,65),IF(N22=3,RIGHT($A$4,66),RIGHT($A$5,67))))</f>
        <v>PIIA 2024 IP rate &gt;= 10% and rate decreased from PIIA 2023 IP rate</v>
      </c>
    </row>
    <row r="23" spans="1:15" x14ac:dyDescent="0.35">
      <c r="A23" s="3" t="s">
        <v>18</v>
      </c>
      <c r="B23" s="15">
        <v>101479845</v>
      </c>
      <c r="C23" s="5">
        <v>0.15501999999999999</v>
      </c>
      <c r="D23" s="5">
        <v>2.8300000000000001E-3</v>
      </c>
      <c r="E23" s="5">
        <v>0.15786</v>
      </c>
      <c r="F23" s="16"/>
      <c r="G23" s="3" t="s">
        <v>18</v>
      </c>
      <c r="H23" s="15">
        <v>133957867</v>
      </c>
      <c r="I23" s="5">
        <v>0.1762</v>
      </c>
      <c r="J23" s="5">
        <v>1.2199999999999999E-3</v>
      </c>
      <c r="K23" s="5">
        <v>0.17741000000000001</v>
      </c>
      <c r="L23" s="39"/>
      <c r="M23" s="24">
        <f>K23-E23</f>
        <v>1.9550000000000012E-2</v>
      </c>
      <c r="N23" s="17">
        <f>IF(AND(K23&lt;0.1,K23&lt;E23),1,IF(AND(K23&lt;0.1,K23&gt;E23),2,IF(AND(K23&gt;=0.1,K23&lt;E23),3,IF(AND(K23&gt;=0.1,K23&gt;E23),4,0))))</f>
        <v>4</v>
      </c>
      <c r="O23" s="25" t="str">
        <f>IF(N23=1,RIGHT($A$2,65),IF(N23=2,RIGHT($A$3,65),IF(N23=3,RIGHT($A$4,66),RIGHT($A$5,67))))</f>
        <v xml:space="preserve"> PIIA 2024 IP rate &gt;= 10% and rate increased from PIIA 2023 IP rate</v>
      </c>
    </row>
    <row r="24" spans="1:15" x14ac:dyDescent="0.35">
      <c r="A24" s="3" t="s">
        <v>34</v>
      </c>
      <c r="B24" s="15">
        <v>294777448</v>
      </c>
      <c r="C24" s="5">
        <v>0.16691</v>
      </c>
      <c r="D24" s="5">
        <v>4.9199999999999999E-3</v>
      </c>
      <c r="E24" s="5">
        <v>0.17183000000000001</v>
      </c>
      <c r="F24" s="16"/>
      <c r="G24" s="3" t="s">
        <v>34</v>
      </c>
      <c r="H24" s="15">
        <v>425811315</v>
      </c>
      <c r="I24" s="5">
        <v>0.17205999999999999</v>
      </c>
      <c r="J24" s="5">
        <v>4.4999999999999999E-4</v>
      </c>
      <c r="K24" s="5">
        <v>0.17251</v>
      </c>
      <c r="L24" s="39"/>
      <c r="M24" s="24">
        <f>K24-E24</f>
        <v>6.7999999999998617E-4</v>
      </c>
      <c r="N24" s="17">
        <f>IF(AND(K24&lt;0.1,K24&lt;E24),1,IF(AND(K24&lt;0.1,K24&gt;E24),2,IF(AND(K24&gt;=0.1,K24&lt;E24),3,IF(AND(K24&gt;=0.1,K24&gt;E24),4,0))))</f>
        <v>4</v>
      </c>
      <c r="O24" s="25" t="str">
        <f>IF(N24=1,RIGHT($A$2,65),IF(N24=2,RIGHT($A$3,65),IF(N24=3,RIGHT($A$4,66),RIGHT($A$5,67))))</f>
        <v xml:space="preserve"> PIIA 2024 IP rate &gt;= 10% and rate increased from PIIA 2023 IP rate</v>
      </c>
    </row>
    <row r="25" spans="1:15" x14ac:dyDescent="0.35">
      <c r="A25" s="3" t="s">
        <v>9</v>
      </c>
      <c r="B25" s="15">
        <v>64672527</v>
      </c>
      <c r="C25" s="5">
        <v>0.21711</v>
      </c>
      <c r="D25" s="5">
        <v>1.14E-3</v>
      </c>
      <c r="E25" s="5">
        <v>0.21825</v>
      </c>
      <c r="F25" s="16"/>
      <c r="G25" s="3" t="s">
        <v>9</v>
      </c>
      <c r="H25" s="15">
        <v>99796366</v>
      </c>
      <c r="I25" s="5">
        <v>0.1318</v>
      </c>
      <c r="J25" s="5">
        <v>5.5000000000000003E-4</v>
      </c>
      <c r="K25" s="5">
        <v>0.13235</v>
      </c>
      <c r="L25" s="39"/>
      <c r="M25" s="24">
        <f>K25-E25</f>
        <v>-8.5900000000000004E-2</v>
      </c>
      <c r="N25" s="17">
        <f>IF(AND(K25&lt;0.1,K25&lt;E25),1,IF(AND(K25&lt;0.1,K25&gt;E25),2,IF(AND(K25&gt;=0.1,K25&lt;E25),3,IF(AND(K25&gt;=0.1,K25&gt;E25),4,0))))</f>
        <v>3</v>
      </c>
      <c r="O25" s="25" t="str">
        <f>IF(N25=1,RIGHT($A$2,65),IF(N25=2,RIGHT($A$3,65),IF(N25=3,RIGHT($A$4,66),RIGHT($A$5,67))))</f>
        <v>PIIA 2024 IP rate &gt;= 10% and rate decreased from PIIA 2023 IP rate</v>
      </c>
    </row>
    <row r="26" spans="1:15" x14ac:dyDescent="0.35">
      <c r="A26" s="3" t="s">
        <v>16</v>
      </c>
      <c r="B26" s="15">
        <v>1643819101</v>
      </c>
      <c r="C26" s="5">
        <v>9.2189999999999994E-2</v>
      </c>
      <c r="D26" s="5">
        <v>9.2399999999999999E-3</v>
      </c>
      <c r="E26" s="5">
        <v>0.10143000000000001</v>
      </c>
      <c r="F26" s="16"/>
      <c r="G26" s="3" t="s">
        <v>16</v>
      </c>
      <c r="H26" s="15">
        <v>2091539486</v>
      </c>
      <c r="I26" s="5">
        <v>0.11948</v>
      </c>
      <c r="J26" s="5">
        <v>1.0160000000000001E-2</v>
      </c>
      <c r="K26" s="5">
        <v>0.12964000000000001</v>
      </c>
      <c r="L26" s="39"/>
      <c r="M26" s="24">
        <f>K26-E26</f>
        <v>2.8209999999999999E-2</v>
      </c>
      <c r="N26" s="17">
        <f>IF(AND(K26&lt;0.1,K26&lt;E26),1,IF(AND(K26&lt;0.1,K26&gt;E26),2,IF(AND(K26&gt;=0.1,K26&lt;E26),3,IF(AND(K26&gt;=0.1,K26&gt;E26),4,0))))</f>
        <v>4</v>
      </c>
      <c r="O26" s="25" t="str">
        <f>IF(N26=1,RIGHT($A$2,65),IF(N26=2,RIGHT($A$3,65),IF(N26=3,RIGHT($A$4,66),RIGHT($A$5,67))))</f>
        <v xml:space="preserve"> PIIA 2024 IP rate &gt;= 10% and rate increased from PIIA 2023 IP rate</v>
      </c>
    </row>
    <row r="27" spans="1:15" x14ac:dyDescent="0.35">
      <c r="A27" s="3" t="s">
        <v>5</v>
      </c>
      <c r="B27" s="15">
        <v>64180640</v>
      </c>
      <c r="C27" s="5">
        <v>5.2580000000000002E-2</v>
      </c>
      <c r="D27" s="5">
        <v>2.7599999999999999E-3</v>
      </c>
      <c r="E27" s="5">
        <v>5.5329999999999997E-2</v>
      </c>
      <c r="F27" s="16"/>
      <c r="G27" s="3" t="s">
        <v>5</v>
      </c>
      <c r="H27" s="15">
        <v>71088748</v>
      </c>
      <c r="I27" s="5">
        <v>0.11837</v>
      </c>
      <c r="J27" s="5">
        <v>7.5300000000000002E-3</v>
      </c>
      <c r="K27" s="5">
        <v>0.12590000000000001</v>
      </c>
      <c r="L27" s="39"/>
      <c r="M27" s="24">
        <f>K27-E27</f>
        <v>7.0570000000000022E-2</v>
      </c>
      <c r="N27" s="17">
        <f>IF(AND(K27&lt;0.1,K27&lt;E27),1,IF(AND(K27&lt;0.1,K27&gt;E27),2,IF(AND(K27&gt;=0.1,K27&lt;E27),3,IF(AND(K27&gt;=0.1,K27&gt;E27),4,0))))</f>
        <v>4</v>
      </c>
      <c r="O27" s="25" t="str">
        <f>IF(N27=1,RIGHT($A$2,65),IF(N27=2,RIGHT($A$3,65),IF(N27=3,RIGHT($A$4,66),RIGHT($A$5,67))))</f>
        <v xml:space="preserve"> PIIA 2024 IP rate &gt;= 10% and rate increased from PIIA 2023 IP rate</v>
      </c>
    </row>
    <row r="28" spans="1:15" x14ac:dyDescent="0.35">
      <c r="A28" s="3" t="s">
        <v>30</v>
      </c>
      <c r="B28" s="15">
        <v>60727001</v>
      </c>
      <c r="C28" s="5">
        <v>0.16256000000000001</v>
      </c>
      <c r="D28" s="5">
        <v>2.65E-3</v>
      </c>
      <c r="E28" s="5">
        <v>0.16521</v>
      </c>
      <c r="F28" s="16"/>
      <c r="G28" s="3" t="s">
        <v>30</v>
      </c>
      <c r="H28" s="15">
        <v>87044214</v>
      </c>
      <c r="I28" s="5">
        <v>0.11809</v>
      </c>
      <c r="J28" s="5">
        <v>2.1299999999999999E-3</v>
      </c>
      <c r="K28" s="5">
        <v>0.12021999999999999</v>
      </c>
      <c r="L28" s="39"/>
      <c r="M28" s="24">
        <f>K28-E28</f>
        <v>-4.4990000000000002E-2</v>
      </c>
      <c r="N28" s="17">
        <f>IF(AND(K28&lt;0.1,K28&lt;E28),1,IF(AND(K28&lt;0.1,K28&gt;E28),2,IF(AND(K28&gt;=0.1,K28&lt;E28),3,IF(AND(K28&gt;=0.1,K28&gt;E28),4,0))))</f>
        <v>3</v>
      </c>
      <c r="O28" s="25" t="str">
        <f>IF(N28=1,RIGHT($A$2,65),IF(N28=2,RIGHT($A$3,65),IF(N28=3,RIGHT($A$4,66),RIGHT($A$5,67))))</f>
        <v>PIIA 2024 IP rate &gt;= 10% and rate decreased from PIIA 2023 IP rate</v>
      </c>
    </row>
    <row r="29" spans="1:15" x14ac:dyDescent="0.35">
      <c r="A29" s="3" t="s">
        <v>20</v>
      </c>
      <c r="B29" s="15">
        <v>101828337</v>
      </c>
      <c r="C29" s="5">
        <v>0.16281000000000001</v>
      </c>
      <c r="D29" s="5">
        <v>4.0000000000000003E-5</v>
      </c>
      <c r="E29" s="5">
        <v>0.16284000000000001</v>
      </c>
      <c r="F29" s="16"/>
      <c r="G29" s="3" t="s">
        <v>20</v>
      </c>
      <c r="H29" s="15">
        <v>112373489</v>
      </c>
      <c r="I29" s="5">
        <v>0.11469</v>
      </c>
      <c r="J29" s="5">
        <v>7.6000000000000004E-4</v>
      </c>
      <c r="K29" s="5">
        <v>0.11545</v>
      </c>
      <c r="L29" s="39"/>
      <c r="M29" s="24">
        <f>K29-E29</f>
        <v>-4.7390000000000015E-2</v>
      </c>
      <c r="N29" s="17">
        <f>IF(AND(K29&lt;0.1,K29&lt;E29),1,IF(AND(K29&lt;0.1,K29&gt;E29),2,IF(AND(K29&gt;=0.1,K29&lt;E29),3,IF(AND(K29&gt;=0.1,K29&gt;E29),4,0))))</f>
        <v>3</v>
      </c>
      <c r="O29" s="25" t="str">
        <f>IF(N29=1,RIGHT($A$2,65),IF(N29=2,RIGHT($A$3,65),IF(N29=3,RIGHT($A$4,66),RIGHT($A$5,67))))</f>
        <v>PIIA 2024 IP rate &gt;= 10% and rate decreased from PIIA 2023 IP rate</v>
      </c>
    </row>
    <row r="30" spans="1:15" x14ac:dyDescent="0.35">
      <c r="A30" s="3" t="s">
        <v>47</v>
      </c>
      <c r="B30" s="15">
        <v>1147466807</v>
      </c>
      <c r="C30" s="5">
        <v>9.8610000000000003E-2</v>
      </c>
      <c r="D30" s="5">
        <v>1.72E-3</v>
      </c>
      <c r="E30" s="5">
        <v>0.10034</v>
      </c>
      <c r="F30" s="16"/>
      <c r="G30" s="3" t="s">
        <v>47</v>
      </c>
      <c r="H30" s="15">
        <v>1644856657</v>
      </c>
      <c r="I30" s="5">
        <v>0.11011</v>
      </c>
      <c r="J30" s="5">
        <v>4.2100000000000002E-3</v>
      </c>
      <c r="K30" s="5">
        <v>0.11433</v>
      </c>
      <c r="L30" s="39"/>
      <c r="M30" s="24">
        <f>K30-E30</f>
        <v>1.3990000000000002E-2</v>
      </c>
      <c r="N30" s="17">
        <f>IF(AND(K30&lt;0.1,K30&lt;E30),1,IF(AND(K30&lt;0.1,K30&gt;E30),2,IF(AND(K30&gt;=0.1,K30&lt;E30),3,IF(AND(K30&gt;=0.1,K30&gt;E30),4,0))))</f>
        <v>4</v>
      </c>
      <c r="O30" s="25" t="str">
        <f>IF(N30=1,RIGHT($A$2,65),IF(N30=2,RIGHT($A$3,65),IF(N30=3,RIGHT($A$4,66),RIGHT($A$5,67))))</f>
        <v xml:space="preserve"> PIIA 2024 IP rate &gt;= 10% and rate increased from PIIA 2023 IP rate</v>
      </c>
    </row>
    <row r="31" spans="1:15" x14ac:dyDescent="0.35">
      <c r="A31" s="3" t="s">
        <v>35</v>
      </c>
      <c r="B31" s="15">
        <v>684059467</v>
      </c>
      <c r="C31" s="5">
        <v>8.0299999999999996E-2</v>
      </c>
      <c r="D31" s="5">
        <v>4.2100000000000002E-3</v>
      </c>
      <c r="E31" s="5">
        <v>8.4510000000000002E-2</v>
      </c>
      <c r="F31" s="16"/>
      <c r="G31" s="3" t="s">
        <v>35</v>
      </c>
      <c r="H31" s="15">
        <v>771720095</v>
      </c>
      <c r="I31" s="5">
        <v>0.10290000000000001</v>
      </c>
      <c r="J31" s="5">
        <v>1.49E-3</v>
      </c>
      <c r="K31" s="5">
        <v>0.10439</v>
      </c>
      <c r="L31" s="39"/>
      <c r="M31" s="24">
        <f>K31-E31</f>
        <v>1.9879999999999995E-2</v>
      </c>
      <c r="N31" s="17">
        <f>IF(AND(K31&lt;0.1,K31&lt;E31),1,IF(AND(K31&lt;0.1,K31&gt;E31),2,IF(AND(K31&gt;=0.1,K31&lt;E31),3,IF(AND(K31&gt;=0.1,K31&gt;E31),4,0))))</f>
        <v>4</v>
      </c>
      <c r="O31" s="25" t="str">
        <f>IF(N31=1,RIGHT($A$2,65),IF(N31=2,RIGHT($A$3,65),IF(N31=3,RIGHT($A$4,66),RIGHT($A$5,67))))</f>
        <v xml:space="preserve"> PIIA 2024 IP rate &gt;= 10% and rate increased from PIIA 2023 IP rate</v>
      </c>
    </row>
    <row r="32" spans="1:15" x14ac:dyDescent="0.35">
      <c r="A32" s="3" t="s">
        <v>50</v>
      </c>
      <c r="B32" s="15">
        <v>44271959</v>
      </c>
      <c r="C32" s="5">
        <v>9.8860000000000003E-2</v>
      </c>
      <c r="D32" s="5">
        <v>3.7699999999999999E-3</v>
      </c>
      <c r="E32" s="5">
        <v>0.10263</v>
      </c>
      <c r="F32" s="34"/>
      <c r="G32" s="3" t="s">
        <v>50</v>
      </c>
      <c r="H32" s="15">
        <v>48350371</v>
      </c>
      <c r="I32" s="5">
        <v>0.10236000000000001</v>
      </c>
      <c r="J32" s="5">
        <v>1.56E-3</v>
      </c>
      <c r="K32" s="5">
        <v>0.10391</v>
      </c>
      <c r="L32" s="39"/>
      <c r="M32" s="24">
        <f>K32-E32</f>
        <v>1.2800000000000034E-3</v>
      </c>
      <c r="N32" s="17">
        <f>IF(AND(K32&lt;0.1,K32&lt;E32),1,IF(AND(K32&lt;0.1,K32&gt;E32),2,IF(AND(K32&gt;=0.1,K32&lt;E32),3,IF(AND(K32&gt;=0.1,K32&gt;E32),4,0))))</f>
        <v>4</v>
      </c>
      <c r="O32" s="25" t="str">
        <f>IF(N32=1,RIGHT($A$2,65),IF(N32=2,RIGHT($A$3,65),IF(N32=3,RIGHT($A$4,66),RIGHT($A$5,67))))</f>
        <v xml:space="preserve"> PIIA 2024 IP rate &gt;= 10% and rate increased from PIIA 2023 IP rate</v>
      </c>
    </row>
    <row r="33" spans="1:15" x14ac:dyDescent="0.35">
      <c r="A33" s="3" t="s">
        <v>42</v>
      </c>
      <c r="B33" s="15">
        <v>25386200</v>
      </c>
      <c r="C33" s="5">
        <v>7.2279999999999997E-2</v>
      </c>
      <c r="D33" s="5">
        <v>1.9499999999999999E-3</v>
      </c>
      <c r="E33" s="5">
        <v>7.424E-2</v>
      </c>
      <c r="F33" s="16"/>
      <c r="G33" s="3" t="s">
        <v>42</v>
      </c>
      <c r="H33" s="15">
        <v>30313156</v>
      </c>
      <c r="I33" s="5">
        <v>0.10179000000000001</v>
      </c>
      <c r="J33" s="5">
        <v>7.6999999999999996E-4</v>
      </c>
      <c r="K33" s="5">
        <v>0.10256</v>
      </c>
      <c r="L33" s="39"/>
      <c r="M33" s="24">
        <f>K33-E33</f>
        <v>2.8319999999999998E-2</v>
      </c>
      <c r="N33" s="17">
        <f>IF(AND(K33&lt;0.1,K33&lt;E33),1,IF(AND(K33&lt;0.1,K33&gt;E33),2,IF(AND(K33&gt;=0.1,K33&lt;E33),3,IF(AND(K33&gt;=0.1,K33&gt;E33),4,0))))</f>
        <v>4</v>
      </c>
      <c r="O33" s="25" t="str">
        <f>IF(N33=1,RIGHT($A$2,65),IF(N33=2,RIGHT($A$3,65),IF(N33=3,RIGHT($A$4,66),RIGHT($A$5,67))))</f>
        <v xml:space="preserve"> PIIA 2024 IP rate &gt;= 10% and rate increased from PIIA 2023 IP rate</v>
      </c>
    </row>
    <row r="34" spans="1:15" x14ac:dyDescent="0.35">
      <c r="A34" s="3" t="s">
        <v>14</v>
      </c>
      <c r="B34" s="15">
        <v>279864392</v>
      </c>
      <c r="C34" s="5">
        <v>3.8710000000000001E-2</v>
      </c>
      <c r="D34" s="5">
        <v>2.0000000000000002E-5</v>
      </c>
      <c r="E34" s="5">
        <v>3.8730000000000001E-2</v>
      </c>
      <c r="F34" s="16"/>
      <c r="G34" s="3" t="s">
        <v>14</v>
      </c>
      <c r="H34" s="15">
        <v>272321276</v>
      </c>
      <c r="I34" s="5">
        <v>9.3780000000000002E-2</v>
      </c>
      <c r="J34" s="5">
        <v>8.0999999999999996E-3</v>
      </c>
      <c r="K34" s="5">
        <v>0.10188</v>
      </c>
      <c r="L34" s="39"/>
      <c r="M34" s="24">
        <f>K34-E34</f>
        <v>6.3149999999999998E-2</v>
      </c>
      <c r="N34" s="17">
        <f>IF(AND(K34&lt;0.1,K34&lt;E34),1,IF(AND(K34&lt;0.1,K34&gt;E34),2,IF(AND(K34&gt;=0.1,K34&lt;E34),3,IF(AND(K34&gt;=0.1,K34&gt;E34),4,0))))</f>
        <v>4</v>
      </c>
      <c r="O34" s="25" t="str">
        <f>IF(N34=1,RIGHT($A$2,65),IF(N34=2,RIGHT($A$3,65),IF(N34=3,RIGHT($A$4,66),RIGHT($A$5,67))))</f>
        <v xml:space="preserve"> PIIA 2024 IP rate &gt;= 10% and rate increased from PIIA 2023 IP rate</v>
      </c>
    </row>
    <row r="35" spans="1:15" x14ac:dyDescent="0.35">
      <c r="A35" s="3" t="s">
        <v>38</v>
      </c>
      <c r="B35" s="15">
        <v>1479945992</v>
      </c>
      <c r="C35" s="5">
        <v>0.15284</v>
      </c>
      <c r="D35" s="5">
        <v>3.7399999999999998E-3</v>
      </c>
      <c r="E35" s="5">
        <v>0.15658</v>
      </c>
      <c r="F35" s="16"/>
      <c r="G35" s="3" t="s">
        <v>38</v>
      </c>
      <c r="H35" s="15">
        <v>1910318009</v>
      </c>
      <c r="I35" s="5">
        <v>0.10001</v>
      </c>
      <c r="J35" s="5">
        <v>3.1E-4</v>
      </c>
      <c r="K35" s="5">
        <v>0.10033</v>
      </c>
      <c r="L35" s="39"/>
      <c r="M35" s="24">
        <f>K35-E35</f>
        <v>-5.6249999999999994E-2</v>
      </c>
      <c r="N35" s="17">
        <f>IF(AND(K35&lt;0.1,K35&lt;E35),1,IF(AND(K35&lt;0.1,K35&gt;E35),2,IF(AND(K35&gt;=0.1,K35&lt;E35),3,IF(AND(K35&gt;=0.1,K35&gt;E35),4,0))))</f>
        <v>3</v>
      </c>
      <c r="O35" s="25" t="str">
        <f>IF(N35=1,RIGHT($A$2,65),IF(N35=2,RIGHT($A$3,65),IF(N35=3,RIGHT($A$4,66),RIGHT($A$5,67))))</f>
        <v>PIIA 2024 IP rate &gt;= 10% and rate decreased from PIIA 2023 IP rate</v>
      </c>
    </row>
    <row r="36" spans="1:15" x14ac:dyDescent="0.35">
      <c r="A36" s="3" t="s">
        <v>53</v>
      </c>
      <c r="B36" s="15">
        <v>5573215035</v>
      </c>
      <c r="C36" s="5">
        <v>0.14749999999999999</v>
      </c>
      <c r="D36" s="5">
        <v>6.7799999999999996E-3</v>
      </c>
      <c r="E36" s="5">
        <v>0.15428</v>
      </c>
      <c r="F36" s="16"/>
      <c r="G36" s="3" t="s">
        <v>53</v>
      </c>
      <c r="H36" s="15">
        <v>6538866864</v>
      </c>
      <c r="I36" s="5">
        <v>8.9690000000000006E-2</v>
      </c>
      <c r="J36" s="5">
        <v>3.4499999999999999E-3</v>
      </c>
      <c r="K36" s="5">
        <v>9.3140000000000001E-2</v>
      </c>
      <c r="L36" s="39"/>
      <c r="M36" s="24">
        <f>K36-E36</f>
        <v>-6.114E-2</v>
      </c>
      <c r="N36" s="17">
        <f>IF(AND(K36&lt;0.1,K36&lt;E36),1,IF(AND(K36&lt;0.1,K36&gt;E36),2,IF(AND(K36&gt;=0.1,K36&lt;E36),3,IF(AND(K36&gt;=0.1,K36&gt;E36),4,0))))</f>
        <v>1</v>
      </c>
      <c r="O36" s="25" t="str">
        <f>IF(N36=1,RIGHT($A$2,65),IF(N36=2,RIGHT($A$3,65),IF(N36=3,RIGHT($A$4,66),RIGHT($A$5,67))))</f>
        <v>PIIA 2024 IP rate &lt; 10% and rate decreased from PIIA 2023 IP rate</v>
      </c>
    </row>
    <row r="37" spans="1:15" x14ac:dyDescent="0.35">
      <c r="A37" s="3" t="s">
        <v>46</v>
      </c>
      <c r="B37" s="15">
        <v>54208487</v>
      </c>
      <c r="C37" s="5">
        <v>7.0550000000000002E-2</v>
      </c>
      <c r="D37" s="5">
        <v>1.7899999999999999E-3</v>
      </c>
      <c r="E37" s="5">
        <v>7.2340000000000002E-2</v>
      </c>
      <c r="F37" s="16"/>
      <c r="G37" s="3" t="s">
        <v>46</v>
      </c>
      <c r="H37" s="15">
        <v>63626945</v>
      </c>
      <c r="I37" s="5">
        <v>8.8160000000000002E-2</v>
      </c>
      <c r="J37" s="5">
        <v>4.0899999999999999E-3</v>
      </c>
      <c r="K37" s="5">
        <v>9.2249999999999999E-2</v>
      </c>
      <c r="L37" s="39"/>
      <c r="M37" s="24">
        <f>K37-E37</f>
        <v>1.9909999999999997E-2</v>
      </c>
      <c r="N37" s="17">
        <f>IF(AND(K37&lt;0.1,K37&lt;E37),1,IF(AND(K37&lt;0.1,K37&gt;E37),2,IF(AND(K37&gt;=0.1,K37&lt;E37),3,IF(AND(K37&gt;=0.1,K37&gt;E37),4,0))))</f>
        <v>2</v>
      </c>
      <c r="O37" s="25" t="str">
        <f>IF(N37=1,RIGHT($A$2,65),IF(N37=2,RIGHT($A$3,65),IF(N37=3,RIGHT($A$4,66),RIGHT($A$5,67))))</f>
        <v>PIIA 2024 IP rate &lt; 10% and rate increased from PIIA 2023 IP rate</v>
      </c>
    </row>
    <row r="38" spans="1:15" x14ac:dyDescent="0.35">
      <c r="A38" s="3" t="s">
        <v>33</v>
      </c>
      <c r="B38" s="15">
        <v>125741614</v>
      </c>
      <c r="C38" s="5">
        <v>8.7940000000000004E-2</v>
      </c>
      <c r="D38" s="5">
        <v>4.4999999999999999E-4</v>
      </c>
      <c r="E38" s="5">
        <v>8.8389999999999996E-2</v>
      </c>
      <c r="F38" s="16"/>
      <c r="G38" s="3" t="s">
        <v>33</v>
      </c>
      <c r="H38" s="15">
        <v>175674307</v>
      </c>
      <c r="I38" s="5">
        <v>8.5599999999999996E-2</v>
      </c>
      <c r="J38" s="5">
        <v>4.2500000000000003E-3</v>
      </c>
      <c r="K38" s="5">
        <v>8.9849999999999999E-2</v>
      </c>
      <c r="L38" s="39"/>
      <c r="M38" s="24">
        <f>K38-E38</f>
        <v>1.460000000000003E-3</v>
      </c>
      <c r="N38" s="17">
        <f>IF(AND(K38&lt;0.1,K38&lt;E38),1,IF(AND(K38&lt;0.1,K38&gt;E38),2,IF(AND(K38&gt;=0.1,K38&lt;E38),3,IF(AND(K38&gt;=0.1,K38&gt;E38),4,0))))</f>
        <v>2</v>
      </c>
      <c r="O38" s="25" t="str">
        <f>IF(N38=1,RIGHT($A$2,65),IF(N38=2,RIGHT($A$3,65),IF(N38=3,RIGHT($A$4,66),RIGHT($A$5,67))))</f>
        <v>PIIA 2024 IP rate &lt; 10% and rate increased from PIIA 2023 IP rate</v>
      </c>
    </row>
    <row r="39" spans="1:15" x14ac:dyDescent="0.35">
      <c r="A39" s="3" t="s">
        <v>26</v>
      </c>
      <c r="B39" s="15">
        <v>38369336</v>
      </c>
      <c r="C39" s="5">
        <v>6.8169999999999994E-2</v>
      </c>
      <c r="D39" s="5">
        <v>0</v>
      </c>
      <c r="E39" s="5">
        <v>6.8169999999999994E-2</v>
      </c>
      <c r="F39" s="16"/>
      <c r="G39" s="3" t="s">
        <v>26</v>
      </c>
      <c r="H39" s="15">
        <v>52672939</v>
      </c>
      <c r="I39" s="5">
        <v>8.1920000000000007E-2</v>
      </c>
      <c r="J39" s="5">
        <v>0</v>
      </c>
      <c r="K39" s="5">
        <v>8.1920000000000007E-2</v>
      </c>
      <c r="L39" s="39"/>
      <c r="M39" s="24">
        <f>K39-E39</f>
        <v>1.3750000000000012E-2</v>
      </c>
      <c r="N39" s="17">
        <f>IF(AND(K39&lt;0.1,K39&lt;E39),1,IF(AND(K39&lt;0.1,K39&gt;E39),2,IF(AND(K39&gt;=0.1,K39&lt;E39),3,IF(AND(K39&gt;=0.1,K39&gt;E39),4,0))))</f>
        <v>2</v>
      </c>
      <c r="O39" s="25" t="str">
        <f>IF(N39=1,RIGHT($A$2,65),IF(N39=2,RIGHT($A$3,65),IF(N39=3,RIGHT($A$4,66),RIGHT($A$5,67))))</f>
        <v>PIIA 2024 IP rate &lt; 10% and rate increased from PIIA 2023 IP rate</v>
      </c>
    </row>
    <row r="40" spans="1:15" x14ac:dyDescent="0.35">
      <c r="A40" s="3" t="s">
        <v>31</v>
      </c>
      <c r="B40" s="15">
        <v>26924233</v>
      </c>
      <c r="C40" s="5">
        <v>7.1550000000000002E-2</v>
      </c>
      <c r="D40" s="5">
        <v>3.7399999999999998E-3</v>
      </c>
      <c r="E40" s="5">
        <v>7.5289999999999996E-2</v>
      </c>
      <c r="F40" s="16"/>
      <c r="G40" s="3" t="s">
        <v>31</v>
      </c>
      <c r="H40" s="15">
        <v>38270740</v>
      </c>
      <c r="I40" s="5">
        <v>7.5920000000000001E-2</v>
      </c>
      <c r="J40" s="5">
        <v>3.5899999999999999E-3</v>
      </c>
      <c r="K40" s="5">
        <v>7.9519999999999993E-2</v>
      </c>
      <c r="L40" s="39"/>
      <c r="M40" s="24">
        <f>K40-E40</f>
        <v>4.2299999999999977E-3</v>
      </c>
      <c r="N40" s="17">
        <f>IF(AND(K40&lt;0.1,K40&lt;E40),1,IF(AND(K40&lt;0.1,K40&gt;E40),2,IF(AND(K40&gt;=0.1,K40&lt;E40),3,IF(AND(K40&gt;=0.1,K40&gt;E40),4,0))))</f>
        <v>2</v>
      </c>
      <c r="O40" s="25" t="str">
        <f>IF(N40=1,RIGHT($A$2,65),IF(N40=2,RIGHT($A$3,65),IF(N40=3,RIGHT($A$4,66),RIGHT($A$5,67))))</f>
        <v>PIIA 2024 IP rate &lt; 10% and rate increased from PIIA 2023 IP rate</v>
      </c>
    </row>
    <row r="41" spans="1:15" x14ac:dyDescent="0.35">
      <c r="A41" s="3" t="s">
        <v>12</v>
      </c>
      <c r="B41" s="15">
        <v>322164794</v>
      </c>
      <c r="C41" s="5">
        <v>7.4130000000000001E-2</v>
      </c>
      <c r="D41" s="5">
        <v>0</v>
      </c>
      <c r="E41" s="5">
        <v>7.4130000000000001E-2</v>
      </c>
      <c r="F41" s="16"/>
      <c r="G41" s="3" t="s">
        <v>12</v>
      </c>
      <c r="H41" s="15">
        <v>360216766</v>
      </c>
      <c r="I41" s="5">
        <v>7.9399999999999998E-2</v>
      </c>
      <c r="J41" s="5">
        <v>0</v>
      </c>
      <c r="K41" s="5">
        <v>7.9399999999999998E-2</v>
      </c>
      <c r="L41" s="39"/>
      <c r="M41" s="24">
        <f>K41-E41</f>
        <v>5.2699999999999969E-3</v>
      </c>
      <c r="N41" s="17">
        <f>IF(AND(K41&lt;0.1,K41&lt;E41),1,IF(AND(K41&lt;0.1,K41&gt;E41),2,IF(AND(K41&gt;=0.1,K41&lt;E41),3,IF(AND(K41&gt;=0.1,K41&gt;E41),4,0))))</f>
        <v>2</v>
      </c>
      <c r="O41" s="25" t="str">
        <f>IF(N41=1,RIGHT($A$2,65),IF(N41=2,RIGHT($A$3,65),IF(N41=3,RIGHT($A$4,66),RIGHT($A$5,67))))</f>
        <v>PIIA 2024 IP rate &lt; 10% and rate increased from PIIA 2023 IP rate</v>
      </c>
    </row>
    <row r="42" spans="1:15" x14ac:dyDescent="0.35">
      <c r="A42" s="3" t="s">
        <v>49</v>
      </c>
      <c r="B42" s="15">
        <v>118702586</v>
      </c>
      <c r="C42" s="5">
        <v>7.0669999999999997E-2</v>
      </c>
      <c r="D42" s="5">
        <v>8.3599999999999994E-3</v>
      </c>
      <c r="E42" s="5">
        <v>7.9030000000000003E-2</v>
      </c>
      <c r="F42" s="16"/>
      <c r="G42" s="3" t="s">
        <v>49</v>
      </c>
      <c r="H42" s="15">
        <v>155822823</v>
      </c>
      <c r="I42" s="5">
        <v>7.5240000000000001E-2</v>
      </c>
      <c r="J42" s="5">
        <v>3.4399999999999999E-3</v>
      </c>
      <c r="K42" s="5">
        <v>7.868E-2</v>
      </c>
      <c r="L42" s="39"/>
      <c r="M42" s="24">
        <f>K42-E42</f>
        <v>-3.5000000000000309E-4</v>
      </c>
      <c r="N42" s="17">
        <f>IF(AND(K42&lt;0.1,K42&lt;E42),1,IF(AND(K42&lt;0.1,K42&gt;E42),2,IF(AND(K42&gt;=0.1,K42&lt;E42),3,IF(AND(K42&gt;=0.1,K42&gt;E42),4,0))))</f>
        <v>1</v>
      </c>
      <c r="O42" s="25" t="str">
        <f>IF(N42=1,RIGHT($A$2,65),IF(N42=2,RIGHT($A$3,65),IF(N42=3,RIGHT($A$4,66),RIGHT($A$5,67))))</f>
        <v>PIIA 2024 IP rate &lt; 10% and rate decreased from PIIA 2023 IP rate</v>
      </c>
    </row>
    <row r="43" spans="1:15" x14ac:dyDescent="0.35">
      <c r="A43" s="3" t="s">
        <v>25</v>
      </c>
      <c r="B43" s="15">
        <v>181028220</v>
      </c>
      <c r="C43" s="5">
        <v>5.4710000000000002E-2</v>
      </c>
      <c r="D43" s="5">
        <v>7.2000000000000005E-4</v>
      </c>
      <c r="E43" s="5">
        <v>5.543E-2</v>
      </c>
      <c r="F43" s="16"/>
      <c r="G43" s="3" t="s">
        <v>25</v>
      </c>
      <c r="H43" s="15">
        <v>220075712</v>
      </c>
      <c r="I43" s="5">
        <v>7.6310000000000003E-2</v>
      </c>
      <c r="J43" s="5">
        <v>1.99E-3</v>
      </c>
      <c r="K43" s="5">
        <v>7.8299999999999995E-2</v>
      </c>
      <c r="L43" s="39"/>
      <c r="M43" s="24">
        <f>K43-E43</f>
        <v>2.2869999999999994E-2</v>
      </c>
      <c r="N43" s="17">
        <f>IF(AND(K43&lt;0.1,K43&lt;E43),1,IF(AND(K43&lt;0.1,K43&gt;E43),2,IF(AND(K43&gt;=0.1,K43&lt;E43),3,IF(AND(K43&gt;=0.1,K43&gt;E43),4,0))))</f>
        <v>2</v>
      </c>
      <c r="O43" s="25" t="str">
        <f>IF(N43=1,RIGHT($A$2,65),IF(N43=2,RIGHT($A$3,65),IF(N43=3,RIGHT($A$4,66),RIGHT($A$5,67))))</f>
        <v>PIIA 2024 IP rate &lt; 10% and rate increased from PIIA 2023 IP rate</v>
      </c>
    </row>
    <row r="44" spans="1:15" x14ac:dyDescent="0.35">
      <c r="A44" s="3" t="s">
        <v>6</v>
      </c>
      <c r="B44" s="15">
        <v>225729177</v>
      </c>
      <c r="C44" s="5">
        <v>4.5039999999999997E-2</v>
      </c>
      <c r="D44" s="5">
        <v>3.3E-4</v>
      </c>
      <c r="E44" s="5">
        <v>4.5370000000000001E-2</v>
      </c>
      <c r="F44" s="16"/>
      <c r="G44" s="3" t="s">
        <v>6</v>
      </c>
      <c r="H44" s="15">
        <v>277818872</v>
      </c>
      <c r="I44" s="5">
        <v>7.7210000000000001E-2</v>
      </c>
      <c r="J44" s="5">
        <v>2.9E-4</v>
      </c>
      <c r="K44" s="5">
        <v>7.7499999999999999E-2</v>
      </c>
      <c r="L44" s="39"/>
      <c r="M44" s="24">
        <f>K44-E44</f>
        <v>3.2129999999999999E-2</v>
      </c>
      <c r="N44" s="17">
        <f>IF(AND(K44&lt;0.1,K44&lt;E44),1,IF(AND(K44&lt;0.1,K44&gt;E44),2,IF(AND(K44&gt;=0.1,K44&lt;E44),3,IF(AND(K44&gt;=0.1,K44&gt;E44),4,0))))</f>
        <v>2</v>
      </c>
      <c r="O44" s="25" t="str">
        <f>IF(N44=1,RIGHT($A$2,65),IF(N44=2,RIGHT($A$3,65),IF(N44=3,RIGHT($A$4,66),RIGHT($A$5,67))))</f>
        <v>PIIA 2024 IP rate &lt; 10% and rate increased from PIIA 2023 IP rate</v>
      </c>
    </row>
    <row r="45" spans="1:15" x14ac:dyDescent="0.35">
      <c r="A45" s="3" t="s">
        <v>36</v>
      </c>
      <c r="B45" s="15">
        <v>172406440</v>
      </c>
      <c r="C45" s="5">
        <v>0.10919</v>
      </c>
      <c r="D45" s="5">
        <v>3.0500000000000002E-3</v>
      </c>
      <c r="E45" s="5">
        <v>0.11224000000000001</v>
      </c>
      <c r="F45" s="16"/>
      <c r="G45" s="3" t="s">
        <v>36</v>
      </c>
      <c r="H45" s="15">
        <v>160365748</v>
      </c>
      <c r="I45" s="5">
        <v>7.4980000000000005E-2</v>
      </c>
      <c r="J45" s="5">
        <v>2.5300000000000001E-3</v>
      </c>
      <c r="K45" s="5">
        <v>7.7499999999999999E-2</v>
      </c>
      <c r="L45" s="39"/>
      <c r="M45" s="24">
        <f>K45-E45</f>
        <v>-3.4740000000000007E-2</v>
      </c>
      <c r="N45" s="17">
        <f>IF(AND(K45&lt;0.1,K45&lt;E45),1,IF(AND(K45&lt;0.1,K45&gt;E45),2,IF(AND(K45&gt;=0.1,K45&lt;E45),3,IF(AND(K45&gt;=0.1,K45&gt;E45),4,0))))</f>
        <v>1</v>
      </c>
      <c r="O45" s="25" t="str">
        <f>IF(N45=1,RIGHT($A$2,65),IF(N45=2,RIGHT($A$3,65),IF(N45=3,RIGHT($A$4,66),RIGHT($A$5,67))))</f>
        <v>PIIA 2024 IP rate &lt; 10% and rate decreased from PIIA 2023 IP rate</v>
      </c>
    </row>
    <row r="46" spans="1:15" x14ac:dyDescent="0.35">
      <c r="A46" s="3" t="s">
        <v>3</v>
      </c>
      <c r="B46" s="15">
        <v>56441545</v>
      </c>
      <c r="C46" s="5">
        <v>7.1389999999999995E-2</v>
      </c>
      <c r="D46" s="5">
        <v>4.0899999999999999E-3</v>
      </c>
      <c r="E46" s="5">
        <v>7.5490000000000002E-2</v>
      </c>
      <c r="F46" s="16"/>
      <c r="G46" s="3" t="s">
        <v>3</v>
      </c>
      <c r="H46" s="15">
        <v>58467571</v>
      </c>
      <c r="I46" s="5">
        <v>7.4109999999999995E-2</v>
      </c>
      <c r="J46" s="5">
        <v>2.4599999999999999E-3</v>
      </c>
      <c r="K46" s="5">
        <v>7.6569999999999999E-2</v>
      </c>
      <c r="L46" s="39"/>
      <c r="M46" s="24">
        <f>K46-E46</f>
        <v>1.0799999999999976E-3</v>
      </c>
      <c r="N46" s="17">
        <f>IF(AND(K46&lt;0.1,K46&lt;E46),1,IF(AND(K46&lt;0.1,K46&gt;E46),2,IF(AND(K46&gt;=0.1,K46&lt;E46),3,IF(AND(K46&gt;=0.1,K46&gt;E46),4,0))))</f>
        <v>2</v>
      </c>
      <c r="O46" s="25" t="str">
        <f>IF(N46=1,RIGHT($A$2,65),IF(N46=2,RIGHT($A$3,65),IF(N46=3,RIGHT($A$4,66),RIGHT($A$5,67))))</f>
        <v>PIIA 2024 IP rate &lt; 10% and rate increased from PIIA 2023 IP rate</v>
      </c>
    </row>
    <row r="47" spans="1:15" x14ac:dyDescent="0.35">
      <c r="A47" s="3" t="s">
        <v>4</v>
      </c>
      <c r="B47" s="15">
        <v>49952868</v>
      </c>
      <c r="C47" s="5">
        <v>0.12686</v>
      </c>
      <c r="D47" s="5">
        <v>3.1E-4</v>
      </c>
      <c r="E47" s="5">
        <v>0.12717000000000001</v>
      </c>
      <c r="F47" s="16"/>
      <c r="G47" s="3" t="s">
        <v>4</v>
      </c>
      <c r="H47" s="15">
        <v>65768504</v>
      </c>
      <c r="I47" s="5">
        <v>7.528E-2</v>
      </c>
      <c r="J47" s="5">
        <v>1.15E-3</v>
      </c>
      <c r="K47" s="5">
        <v>7.6429999999999998E-2</v>
      </c>
      <c r="L47" s="39"/>
      <c r="M47" s="24">
        <f>K47-E47</f>
        <v>-5.0740000000000007E-2</v>
      </c>
      <c r="N47" s="17">
        <f>IF(AND(K47&lt;0.1,K47&lt;E47),1,IF(AND(K47&lt;0.1,K47&gt;E47),2,IF(AND(K47&gt;=0.1,K47&lt;E47),3,IF(AND(K47&gt;=0.1,K47&gt;E47),4,0))))</f>
        <v>1</v>
      </c>
      <c r="O47" s="25" t="str">
        <f>IF(N47=1,RIGHT($A$2,65),IF(N47=2,RIGHT($A$3,65),IF(N47=3,RIGHT($A$4,66),RIGHT($A$5,67))))</f>
        <v>PIIA 2024 IP rate &lt; 10% and rate decreased from PIIA 2023 IP rate</v>
      </c>
    </row>
    <row r="48" spans="1:15" x14ac:dyDescent="0.35">
      <c r="A48" s="3" t="s">
        <v>37</v>
      </c>
      <c r="B48" s="15">
        <v>568284659</v>
      </c>
      <c r="C48" s="5">
        <v>0.10356</v>
      </c>
      <c r="D48" s="5">
        <v>8.3000000000000001E-3</v>
      </c>
      <c r="E48" s="5">
        <v>0.11186</v>
      </c>
      <c r="F48" s="16"/>
      <c r="G48" s="3" t="s">
        <v>37</v>
      </c>
      <c r="H48" s="15">
        <v>701119313</v>
      </c>
      <c r="I48" s="5">
        <v>7.3090000000000002E-2</v>
      </c>
      <c r="J48" s="5">
        <v>1.4E-3</v>
      </c>
      <c r="K48" s="5">
        <v>7.4480000000000005E-2</v>
      </c>
      <c r="L48" s="39"/>
      <c r="M48" s="24">
        <f>K48-E48</f>
        <v>-3.7379999999999997E-2</v>
      </c>
      <c r="N48" s="17">
        <f>IF(AND(K48&lt;0.1,K48&lt;E48),1,IF(AND(K48&lt;0.1,K48&gt;E48),2,IF(AND(K48&gt;=0.1,K48&lt;E48),3,IF(AND(K48&gt;=0.1,K48&gt;E48),4,0))))</f>
        <v>1</v>
      </c>
      <c r="O48" s="25" t="str">
        <f>IF(N48=1,RIGHT($A$2,65),IF(N48=2,RIGHT($A$3,65),IF(N48=3,RIGHT($A$4,66),RIGHT($A$5,67))))</f>
        <v>PIIA 2024 IP rate &lt; 10% and rate decreased from PIIA 2023 IP rate</v>
      </c>
    </row>
    <row r="49" spans="1:15" x14ac:dyDescent="0.35">
      <c r="A49" s="3" t="s">
        <v>24</v>
      </c>
      <c r="B49" s="15">
        <v>958208258</v>
      </c>
      <c r="C49" s="5">
        <v>7.4200000000000002E-2</v>
      </c>
      <c r="D49" s="5">
        <v>1.42E-3</v>
      </c>
      <c r="E49" s="5">
        <v>7.5630000000000003E-2</v>
      </c>
      <c r="F49" s="16"/>
      <c r="G49" s="3" t="s">
        <v>24</v>
      </c>
      <c r="H49" s="15">
        <v>1221965717</v>
      </c>
      <c r="I49" s="5">
        <v>7.3249999999999996E-2</v>
      </c>
      <c r="J49" s="5">
        <v>9.8999999999999999E-4</v>
      </c>
      <c r="K49" s="5">
        <v>7.424E-2</v>
      </c>
      <c r="L49" s="39"/>
      <c r="M49" s="24">
        <f>K49-E49</f>
        <v>-1.3900000000000023E-3</v>
      </c>
      <c r="N49" s="17">
        <f>IF(AND(K49&lt;0.1,K49&lt;E49),1,IF(AND(K49&lt;0.1,K49&gt;E49),2,IF(AND(K49&gt;=0.1,K49&lt;E49),3,IF(AND(K49&gt;=0.1,K49&gt;E49),4,0))))</f>
        <v>1</v>
      </c>
      <c r="O49" s="25" t="str">
        <f>IF(N49=1,RIGHT($A$2,65),IF(N49=2,RIGHT($A$3,65),IF(N49=3,RIGHT($A$4,66),RIGHT($A$5,67))))</f>
        <v>PIIA 2024 IP rate &lt; 10% and rate decreased from PIIA 2023 IP rate</v>
      </c>
    </row>
    <row r="50" spans="1:15" x14ac:dyDescent="0.35">
      <c r="A50" s="3" t="s">
        <v>41</v>
      </c>
      <c r="B50" s="15">
        <v>118493243</v>
      </c>
      <c r="C50" s="5">
        <v>7.4990000000000001E-2</v>
      </c>
      <c r="D50" s="5">
        <v>0</v>
      </c>
      <c r="E50" s="5">
        <v>7.4990000000000001E-2</v>
      </c>
      <c r="F50" s="16"/>
      <c r="G50" s="3" t="s">
        <v>41</v>
      </c>
      <c r="H50" s="15">
        <v>151483240</v>
      </c>
      <c r="I50" s="5">
        <v>7.2919999999999999E-2</v>
      </c>
      <c r="J50" s="5">
        <v>0</v>
      </c>
      <c r="K50" s="5">
        <v>7.2919999999999999E-2</v>
      </c>
      <c r="L50" s="39"/>
      <c r="M50" s="24">
        <f>K50-E50</f>
        <v>-2.0700000000000024E-3</v>
      </c>
      <c r="N50" s="17">
        <f>IF(AND(K50&lt;0.1,K50&lt;E50),1,IF(AND(K50&lt;0.1,K50&gt;E50),2,IF(AND(K50&gt;=0.1,K50&lt;E50),3,IF(AND(K50&gt;=0.1,K50&gt;E50),4,0))))</f>
        <v>1</v>
      </c>
      <c r="O50" s="25" t="str">
        <f>IF(N50=1,RIGHT($A$2,65),IF(N50=2,RIGHT($A$3,65),IF(N50=3,RIGHT($A$4,66),RIGHT($A$5,67))))</f>
        <v>PIIA 2024 IP rate &lt; 10% and rate decreased from PIIA 2023 IP rate</v>
      </c>
    </row>
    <row r="51" spans="1:15" x14ac:dyDescent="0.35">
      <c r="A51" s="3" t="s">
        <v>44</v>
      </c>
      <c r="B51" s="15">
        <v>1805818109</v>
      </c>
      <c r="C51" s="5">
        <v>7.9350000000000004E-2</v>
      </c>
      <c r="D51" s="5">
        <v>5.2999999999999998E-4</v>
      </c>
      <c r="E51" s="5">
        <v>7.9869999999999997E-2</v>
      </c>
      <c r="F51" s="16"/>
      <c r="G51" s="3" t="s">
        <v>44</v>
      </c>
      <c r="H51" s="15">
        <v>2725723255</v>
      </c>
      <c r="I51" s="5">
        <v>6.8650000000000003E-2</v>
      </c>
      <c r="J51" s="5">
        <v>3.8800000000000002E-3</v>
      </c>
      <c r="K51" s="5">
        <v>7.2529999999999997E-2</v>
      </c>
      <c r="L51" s="39"/>
      <c r="M51" s="24">
        <f>K51-E51</f>
        <v>-7.3399999999999993E-3</v>
      </c>
      <c r="N51" s="17">
        <f>IF(AND(K51&lt;0.1,K51&lt;E51),1,IF(AND(K51&lt;0.1,K51&gt;E51),2,IF(AND(K51&gt;=0.1,K51&lt;E51),3,IF(AND(K51&gt;=0.1,K51&gt;E51),4,0))))</f>
        <v>1</v>
      </c>
      <c r="O51" s="25" t="str">
        <f>IF(N51=1,RIGHT($A$2,65),IF(N51=2,RIGHT($A$3,65),IF(N51=3,RIGHT($A$4,66),RIGHT($A$5,67))))</f>
        <v>PIIA 2024 IP rate &lt; 10% and rate decreased from PIIA 2023 IP rate</v>
      </c>
    </row>
    <row r="52" spans="1:15" x14ac:dyDescent="0.35">
      <c r="A52" s="3" t="s">
        <v>21</v>
      </c>
      <c r="B52" s="15">
        <v>305032730</v>
      </c>
      <c r="C52" s="5">
        <v>0.10407</v>
      </c>
      <c r="D52" s="5">
        <v>3.3E-4</v>
      </c>
      <c r="E52" s="5">
        <v>0.10441</v>
      </c>
      <c r="F52" s="16"/>
      <c r="G52" s="3" t="s">
        <v>21</v>
      </c>
      <c r="H52" s="15">
        <v>354903277</v>
      </c>
      <c r="I52" s="5">
        <v>6.9199999999999998E-2</v>
      </c>
      <c r="J52" s="5">
        <v>2.16E-3</v>
      </c>
      <c r="K52" s="5">
        <v>7.1360000000000007E-2</v>
      </c>
      <c r="L52" s="39"/>
      <c r="M52" s="24">
        <f>K52-E52</f>
        <v>-3.3049999999999996E-2</v>
      </c>
      <c r="N52" s="17">
        <f>IF(AND(K52&lt;0.1,K52&lt;E52),1,IF(AND(K52&lt;0.1,K52&gt;E52),2,IF(AND(K52&gt;=0.1,K52&lt;E52),3,IF(AND(K52&gt;=0.1,K52&gt;E52),4,0))))</f>
        <v>1</v>
      </c>
      <c r="O52" s="25" t="str">
        <f>IF(N52=1,RIGHT($A$2,65),IF(N52=2,RIGHT($A$3,65),IF(N52=3,RIGHT($A$4,66),RIGHT($A$5,67))))</f>
        <v>PIIA 2024 IP rate &lt; 10% and rate decreased from PIIA 2023 IP rate</v>
      </c>
    </row>
    <row r="53" spans="1:15" x14ac:dyDescent="0.35">
      <c r="A53" s="3" t="s">
        <v>15</v>
      </c>
      <c r="B53" s="15">
        <v>101547658</v>
      </c>
      <c r="C53" s="5">
        <v>6.4180000000000001E-2</v>
      </c>
      <c r="D53" s="5">
        <v>1.98E-3</v>
      </c>
      <c r="E53" s="5">
        <v>6.6170000000000007E-2</v>
      </c>
      <c r="F53" s="16"/>
      <c r="G53" s="3" t="s">
        <v>15</v>
      </c>
      <c r="H53" s="15">
        <v>120313050</v>
      </c>
      <c r="I53" s="5">
        <v>6.5579999999999999E-2</v>
      </c>
      <c r="J53" s="5">
        <v>5.4900000000000001E-3</v>
      </c>
      <c r="K53" s="5">
        <v>7.1069999999999994E-2</v>
      </c>
      <c r="L53" s="39"/>
      <c r="M53" s="24">
        <f>K53-E53</f>
        <v>4.8999999999999877E-3</v>
      </c>
      <c r="N53" s="17">
        <f>IF(AND(K53&lt;0.1,K53&lt;E53),1,IF(AND(K53&lt;0.1,K53&gt;E53),2,IF(AND(K53&gt;=0.1,K53&lt;E53),3,IF(AND(K53&gt;=0.1,K53&gt;E53),4,0))))</f>
        <v>2</v>
      </c>
      <c r="O53" s="25" t="str">
        <f>IF(N53=1,RIGHT($A$2,65),IF(N53=2,RIGHT($A$3,65),IF(N53=3,RIGHT($A$4,66),RIGHT($A$5,67))))</f>
        <v>PIIA 2024 IP rate &lt; 10% and rate increased from PIIA 2023 IP rate</v>
      </c>
    </row>
    <row r="54" spans="1:15" x14ac:dyDescent="0.35">
      <c r="A54" s="3" t="s">
        <v>7</v>
      </c>
      <c r="B54" s="15">
        <v>338885203</v>
      </c>
      <c r="C54" s="5">
        <v>4.5760000000000002E-2</v>
      </c>
      <c r="D54" s="5">
        <v>9.11E-3</v>
      </c>
      <c r="E54" s="5">
        <v>5.4870000000000002E-2</v>
      </c>
      <c r="F54" s="16"/>
      <c r="G54" s="3" t="s">
        <v>7</v>
      </c>
      <c r="H54" s="15">
        <v>525921430</v>
      </c>
      <c r="I54" s="5">
        <v>5.5530000000000003E-2</v>
      </c>
      <c r="J54" s="5">
        <v>1.108E-2</v>
      </c>
      <c r="K54" s="5">
        <v>6.6610000000000003E-2</v>
      </c>
      <c r="L54" s="39"/>
      <c r="M54" s="24">
        <f>K54-E54</f>
        <v>1.174E-2</v>
      </c>
      <c r="N54" s="17">
        <f>IF(AND(K54&lt;0.1,K54&lt;E54),1,IF(AND(K54&lt;0.1,K54&gt;E54),2,IF(AND(K54&gt;=0.1,K54&lt;E54),3,IF(AND(K54&gt;=0.1,K54&gt;E54),4,0))))</f>
        <v>2</v>
      </c>
      <c r="O54" s="25" t="str">
        <f>IF(N54=1,RIGHT($A$2,65),IF(N54=2,RIGHT($A$3,65),IF(N54=3,RIGHT($A$4,66),RIGHT($A$5,67))))</f>
        <v>PIIA 2024 IP rate &lt; 10% and rate increased from PIIA 2023 IP rate</v>
      </c>
    </row>
    <row r="55" spans="1:15" x14ac:dyDescent="0.35">
      <c r="A55" s="3" t="s">
        <v>22</v>
      </c>
      <c r="B55" s="15">
        <v>89556584</v>
      </c>
      <c r="C55" s="5">
        <v>5.5849999999999997E-2</v>
      </c>
      <c r="D55" s="5">
        <v>2.98E-3</v>
      </c>
      <c r="E55" s="5">
        <v>5.8840000000000003E-2</v>
      </c>
      <c r="F55" s="16"/>
      <c r="G55" s="3" t="s">
        <v>22</v>
      </c>
      <c r="H55" s="15">
        <v>118722808</v>
      </c>
      <c r="I55" s="5">
        <v>5.8549999999999998E-2</v>
      </c>
      <c r="J55" s="5">
        <v>3.2599999999999999E-3</v>
      </c>
      <c r="K55" s="5">
        <v>6.1809999999999997E-2</v>
      </c>
      <c r="L55" s="39"/>
      <c r="M55" s="24">
        <f>K55-E55</f>
        <v>2.9699999999999935E-3</v>
      </c>
      <c r="N55" s="17">
        <f>IF(AND(K55&lt;0.1,K55&lt;E55),1,IF(AND(K55&lt;0.1,K55&gt;E55),2,IF(AND(K55&gt;=0.1,K55&lt;E55),3,IF(AND(K55&gt;=0.1,K55&gt;E55),4,0))))</f>
        <v>2</v>
      </c>
      <c r="O55" s="25" t="str">
        <f>IF(N55=1,RIGHT($A$2,65),IF(N55=2,RIGHT($A$3,65),IF(N55=3,RIGHT($A$4,66),RIGHT($A$5,67))))</f>
        <v>PIIA 2024 IP rate &lt; 10% and rate increased from PIIA 2023 IP rate</v>
      </c>
    </row>
    <row r="56" spans="1:15" x14ac:dyDescent="0.35">
      <c r="A56" s="3" t="s">
        <v>39</v>
      </c>
      <c r="B56" s="15">
        <v>142660874</v>
      </c>
      <c r="C56" s="5">
        <v>7.9320000000000002E-2</v>
      </c>
      <c r="D56" s="5">
        <v>3.3999999999999998E-3</v>
      </c>
      <c r="E56" s="5">
        <v>8.2729999999999998E-2</v>
      </c>
      <c r="F56" s="16"/>
      <c r="G56" s="3" t="s">
        <v>39</v>
      </c>
      <c r="H56" s="15">
        <v>179370053</v>
      </c>
      <c r="I56" s="5">
        <v>5.1459999999999999E-2</v>
      </c>
      <c r="J56" s="5">
        <v>2.33E-3</v>
      </c>
      <c r="K56" s="5">
        <v>5.3789999999999998E-2</v>
      </c>
      <c r="L56" s="39"/>
      <c r="M56" s="24">
        <f>K56-E56</f>
        <v>-2.894E-2</v>
      </c>
      <c r="N56" s="17">
        <f>IF(AND(K56&lt;0.1,K56&lt;E56),1,IF(AND(K56&lt;0.1,K56&gt;E56),2,IF(AND(K56&gt;=0.1,K56&lt;E56),3,IF(AND(K56&gt;=0.1,K56&gt;E56),4,0))))</f>
        <v>1</v>
      </c>
      <c r="O56" s="25" t="str">
        <f>IF(N56=1,RIGHT($A$2,65),IF(N56=2,RIGHT($A$3,65),IF(N56=3,RIGHT($A$4,66),RIGHT($A$5,67))))</f>
        <v>PIIA 2024 IP rate &lt; 10% and rate decreased from PIIA 2023 IP rate</v>
      </c>
    </row>
    <row r="57" spans="1:15" x14ac:dyDescent="0.35">
      <c r="A57" s="3" t="s">
        <v>29</v>
      </c>
      <c r="B57" s="15">
        <v>60965151</v>
      </c>
      <c r="C57" s="5">
        <v>6.7549999999999999E-2</v>
      </c>
      <c r="D57" s="5">
        <v>4.0999999999999999E-4</v>
      </c>
      <c r="E57" s="5">
        <v>6.7970000000000003E-2</v>
      </c>
      <c r="F57" s="16"/>
      <c r="G57" s="3" t="s">
        <v>29</v>
      </c>
      <c r="H57" s="15">
        <v>73672953</v>
      </c>
      <c r="I57" s="5">
        <v>5.0349999999999999E-2</v>
      </c>
      <c r="J57" s="5">
        <v>4.8000000000000001E-4</v>
      </c>
      <c r="K57" s="5">
        <v>5.083E-2</v>
      </c>
      <c r="L57" s="39"/>
      <c r="M57" s="24">
        <f>K57-E57</f>
        <v>-1.7140000000000002E-2</v>
      </c>
      <c r="N57" s="17">
        <f>IF(AND(K57&lt;0.1,K57&lt;E57),1,IF(AND(K57&lt;0.1,K57&gt;E57),2,IF(AND(K57&gt;=0.1,K57&lt;E57),3,IF(AND(K57&gt;=0.1,K57&gt;E57),4,0))))</f>
        <v>1</v>
      </c>
      <c r="O57" s="25" t="str">
        <f>IF(N57=1,RIGHT($A$2,65),IF(N57=2,RIGHT($A$3,65),IF(N57=3,RIGHT($A$4,66),RIGHT($A$5,67))))</f>
        <v>PIIA 2024 IP rate &lt; 10% and rate decreased from PIIA 2023 IP rate</v>
      </c>
    </row>
    <row r="58" spans="1:15" x14ac:dyDescent="0.35">
      <c r="A58" s="3" t="s">
        <v>60</v>
      </c>
      <c r="B58" s="15">
        <v>194363549</v>
      </c>
      <c r="C58" s="5">
        <v>3.9050000000000001E-2</v>
      </c>
      <c r="D58" s="5">
        <v>6.2E-4</v>
      </c>
      <c r="E58" s="5">
        <v>3.9660000000000001E-2</v>
      </c>
      <c r="F58" s="16"/>
      <c r="G58" s="3" t="s">
        <v>60</v>
      </c>
      <c r="H58" s="15">
        <v>268646967</v>
      </c>
      <c r="I58" s="5">
        <v>4.777E-2</v>
      </c>
      <c r="J58" s="5">
        <v>8.4000000000000003E-4</v>
      </c>
      <c r="K58" s="5">
        <v>4.861E-2</v>
      </c>
      <c r="L58" s="39"/>
      <c r="M58" s="24">
        <f>K58-E58</f>
        <v>8.9499999999999996E-3</v>
      </c>
      <c r="N58" s="17">
        <f>IF(AND(K58&lt;0.1,K58&lt;E58),1,IF(AND(K58&lt;0.1,K58&gt;E58),2,IF(AND(K58&gt;=0.1,K58&lt;E58),3,IF(AND(K58&gt;=0.1,K58&gt;E58),4,0))))</f>
        <v>2</v>
      </c>
      <c r="O58" s="25" t="str">
        <f>IF(N58=1,RIGHT($A$2,65),IF(N58=2,RIGHT($A$3,65),IF(N58=3,RIGHT($A$4,66),RIGHT($A$5,67))))</f>
        <v>PIIA 2024 IP rate &lt; 10% and rate increased from PIIA 2023 IP rate</v>
      </c>
    </row>
    <row r="59" spans="1:15" x14ac:dyDescent="0.35">
      <c r="A59" s="3" t="s">
        <v>17</v>
      </c>
      <c r="B59" s="15">
        <v>229339969</v>
      </c>
      <c r="C59" s="5">
        <v>8.7220000000000006E-2</v>
      </c>
      <c r="D59" s="5">
        <v>3.6999999999999999E-4</v>
      </c>
      <c r="E59" s="5">
        <v>8.7590000000000001E-2</v>
      </c>
      <c r="F59" s="16"/>
      <c r="G59" s="3" t="s">
        <v>17</v>
      </c>
      <c r="H59" s="15">
        <v>253519759</v>
      </c>
      <c r="I59" s="5">
        <v>4.65E-2</v>
      </c>
      <c r="J59" s="5">
        <v>1.9499999999999999E-3</v>
      </c>
      <c r="K59" s="5">
        <v>4.845E-2</v>
      </c>
      <c r="L59" s="39"/>
      <c r="M59" s="24">
        <f>K59-E59</f>
        <v>-3.9140000000000001E-2</v>
      </c>
      <c r="N59" s="17">
        <f>IF(AND(K59&lt;0.1,K59&lt;E59),1,IF(AND(K59&lt;0.1,K59&gt;E59),2,IF(AND(K59&gt;=0.1,K59&lt;E59),3,IF(AND(K59&gt;=0.1,K59&gt;E59),4,0))))</f>
        <v>1</v>
      </c>
      <c r="O59" s="25" t="str">
        <f>IF(N59=1,RIGHT($A$2,65),IF(N59=2,RIGHT($A$3,65),IF(N59=3,RIGHT($A$4,66),RIGHT($A$5,67))))</f>
        <v>PIIA 2024 IP rate &lt; 10% and rate decreased from PIIA 2023 IP rate</v>
      </c>
    </row>
    <row r="60" spans="1:15" x14ac:dyDescent="0.35">
      <c r="A60" s="3" t="s">
        <v>27</v>
      </c>
      <c r="B60" s="15">
        <v>97574433</v>
      </c>
      <c r="C60" s="5">
        <v>6.7720000000000002E-2</v>
      </c>
      <c r="D60" s="5">
        <v>4.0400000000000002E-3</v>
      </c>
      <c r="E60" s="5">
        <v>7.1760000000000004E-2</v>
      </c>
      <c r="F60" s="16"/>
      <c r="G60" s="3" t="s">
        <v>27</v>
      </c>
      <c r="H60" s="15">
        <v>105138010</v>
      </c>
      <c r="I60" s="5">
        <v>3.9949999999999999E-2</v>
      </c>
      <c r="J60" s="5">
        <v>3.3E-3</v>
      </c>
      <c r="K60" s="5">
        <v>4.3249999999999997E-2</v>
      </c>
      <c r="L60" s="39"/>
      <c r="M60" s="24">
        <f>K60-E60</f>
        <v>-2.8510000000000008E-2</v>
      </c>
      <c r="N60" s="17">
        <f>IF(AND(K60&lt;0.1,K60&lt;E60),1,IF(AND(K60&lt;0.1,K60&gt;E60),2,IF(AND(K60&gt;=0.1,K60&lt;E60),3,IF(AND(K60&gt;=0.1,K60&gt;E60),4,0))))</f>
        <v>1</v>
      </c>
      <c r="O60" s="25" t="str">
        <f>IF(N60=1,RIGHT($A$2,65),IF(N60=2,RIGHT($A$3,65),IF(N60=3,RIGHT($A$4,66),RIGHT($A$5,67))))</f>
        <v>PIIA 2024 IP rate &lt; 10% and rate decreased from PIIA 2023 IP rate</v>
      </c>
    </row>
    <row r="61" spans="1:15" x14ac:dyDescent="0.35">
      <c r="A61" s="3" t="s">
        <v>13</v>
      </c>
      <c r="B61" s="15">
        <v>150268241</v>
      </c>
      <c r="C61" s="5">
        <v>6.411E-2</v>
      </c>
      <c r="D61" s="5">
        <v>8.0000000000000004E-4</v>
      </c>
      <c r="E61" s="5">
        <v>6.4909999999999995E-2</v>
      </c>
      <c r="F61" s="16"/>
      <c r="G61" s="3" t="s">
        <v>13</v>
      </c>
      <c r="H61" s="15">
        <v>221942946</v>
      </c>
      <c r="I61" s="5">
        <v>3.8730000000000001E-2</v>
      </c>
      <c r="J61" s="5">
        <v>8.8999999999999995E-4</v>
      </c>
      <c r="K61" s="5">
        <v>3.9629999999999999E-2</v>
      </c>
      <c r="L61" s="39"/>
      <c r="M61" s="24">
        <f>K61-E61</f>
        <v>-2.5279999999999997E-2</v>
      </c>
      <c r="N61" s="17">
        <f>IF(AND(K61&lt;0.1,K61&lt;E61),1,IF(AND(K61&lt;0.1,K61&gt;E61),2,IF(AND(K61&gt;=0.1,K61&lt;E61),3,IF(AND(K61&gt;=0.1,K61&gt;E61),4,0))))</f>
        <v>1</v>
      </c>
      <c r="O61" s="25" t="str">
        <f>IF(N61=1,RIGHT($A$2,65),IF(N61=2,RIGHT($A$3,65),IF(N61=3,RIGHT($A$4,66),RIGHT($A$5,67))))</f>
        <v>PIIA 2024 IP rate &lt; 10% and rate decreased from PIIA 2023 IP rate</v>
      </c>
    </row>
    <row r="62" spans="1:15" x14ac:dyDescent="0.35">
      <c r="A62" s="31" t="s">
        <v>63</v>
      </c>
      <c r="B62" s="32">
        <v>26937521296</v>
      </c>
      <c r="C62" s="33">
        <v>0.14348</v>
      </c>
      <c r="D62" s="33">
        <v>5.5999999999999999E-3</v>
      </c>
      <c r="E62" s="33">
        <v>0.14907999999999999</v>
      </c>
      <c r="F62" s="34"/>
      <c r="G62" s="31" t="s">
        <v>63</v>
      </c>
      <c r="H62" s="32">
        <v>33753193964</v>
      </c>
      <c r="I62" s="33">
        <v>0.13974</v>
      </c>
      <c r="J62" s="33">
        <v>4.4999999999999997E-3</v>
      </c>
      <c r="K62" s="33">
        <v>0.14424000000000001</v>
      </c>
      <c r="L62" s="23"/>
      <c r="M62" s="35">
        <f t="shared" ref="M42:M62" si="0">K62-E62</f>
        <v>-4.8399999999999832E-3</v>
      </c>
      <c r="N62" s="13">
        <f t="shared" ref="N42:N62" si="1">IF(AND(K62&lt;0.1,K62&lt;E62),1,IF(AND(K62&lt;0.1,K62&gt;E62),2,IF(AND(K62&gt;=0.1,K62&lt;E62),3,IF(AND(K62&gt;=0.1,K62&gt;E62),4,0))))</f>
        <v>3</v>
      </c>
      <c r="O62" s="36" t="str">
        <f t="shared" ref="O42:O62" si="2">IF(N62=1,RIGHT($A$2,65),IF(N62=2,RIGHT($A$3,65),IF(N62=3,RIGHT($A$4,66),RIGHT($A$5,67))))</f>
        <v>PIIA 2024 IP rate &gt;= 10% and rate decreased from PIIA 2023 IP rate</v>
      </c>
    </row>
    <row r="64" spans="1:15" x14ac:dyDescent="0.35">
      <c r="A64" s="6"/>
      <c r="B64" s="6"/>
      <c r="C64" s="6"/>
      <c r="D64" s="6"/>
      <c r="E64" s="6"/>
      <c r="F64" s="6"/>
      <c r="G64" s="6"/>
      <c r="L64" s="6"/>
      <c r="M64" s="6"/>
    </row>
    <row r="65" spans="1:13" x14ac:dyDescent="0.35">
      <c r="A65" s="6"/>
      <c r="B65" s="6"/>
      <c r="C65" s="6"/>
      <c r="D65" s="6"/>
      <c r="E65" s="6"/>
      <c r="F65" s="6"/>
      <c r="G65" s="6"/>
      <c r="L65" s="6"/>
      <c r="M65" s="6"/>
    </row>
    <row r="66" spans="1:13" x14ac:dyDescent="0.35">
      <c r="A66" s="6"/>
      <c r="B66" s="6"/>
      <c r="C66" s="6"/>
      <c r="D66" s="6"/>
      <c r="E66" s="6"/>
      <c r="F66" s="6"/>
      <c r="G66" s="6"/>
      <c r="L66" s="6"/>
      <c r="M66" s="6"/>
    </row>
    <row r="67" spans="1:13" x14ac:dyDescent="0.35">
      <c r="A67" s="6"/>
      <c r="B67" s="6"/>
      <c r="C67" s="6"/>
      <c r="D67" s="6"/>
      <c r="E67" s="6"/>
      <c r="F67" s="6"/>
      <c r="G67" s="6"/>
      <c r="L67" s="6"/>
      <c r="M67" s="6"/>
    </row>
    <row r="68" spans="1:13" x14ac:dyDescent="0.35">
      <c r="A68" s="6"/>
      <c r="B68" s="6"/>
      <c r="C68" s="6"/>
      <c r="D68" s="6"/>
      <c r="E68" s="6"/>
      <c r="F68" s="6"/>
      <c r="G68" s="6"/>
      <c r="L68" s="6"/>
      <c r="M68" s="6"/>
    </row>
    <row r="69" spans="1:13" x14ac:dyDescent="0.35">
      <c r="A69" s="6"/>
      <c r="B69" s="6"/>
      <c r="C69" s="6"/>
      <c r="D69" s="6"/>
      <c r="E69" s="6"/>
      <c r="F69" s="6"/>
      <c r="G69" s="6"/>
      <c r="L69" s="6"/>
      <c r="M69" s="6"/>
    </row>
    <row r="70" spans="1:13" x14ac:dyDescent="0.35">
      <c r="A70" s="6"/>
      <c r="B70" s="6"/>
      <c r="C70" s="6"/>
      <c r="D70" s="6"/>
      <c r="E70" s="6"/>
      <c r="F70" s="6"/>
      <c r="G70" s="6"/>
      <c r="L70" s="6"/>
      <c r="M70" s="6"/>
    </row>
    <row r="71" spans="1:13" x14ac:dyDescent="0.35">
      <c r="B71" s="6"/>
      <c r="C71" s="6"/>
      <c r="D71" s="6"/>
      <c r="E71" s="6"/>
      <c r="F71" s="6"/>
      <c r="L71" s="6"/>
      <c r="M71" s="6"/>
    </row>
  </sheetData>
  <autoFilter ref="G9:G61" xr:uid="{00000000-0001-0000-0100-000000000000}"/>
  <sortState xmlns:xlrd2="http://schemas.microsoft.com/office/spreadsheetml/2017/richdata2" ref="A10:O61">
    <sortCondition descending="1" ref="K10:K61"/>
  </sortState>
  <mergeCells count="9">
    <mergeCell ref="A7:E7"/>
    <mergeCell ref="G7:K7"/>
    <mergeCell ref="A1:N1"/>
    <mergeCell ref="A2:N2"/>
    <mergeCell ref="A3:N3"/>
    <mergeCell ref="A4:N4"/>
    <mergeCell ref="A5:N5"/>
    <mergeCell ref="G6:K6"/>
    <mergeCell ref="A6:E6"/>
  </mergeCells>
  <printOptions horizontalCentered="1"/>
  <pageMargins left="0.25" right="0.25" top="0.25" bottom="0.25" header="0.3" footer="0.3"/>
  <pageSetup scale="87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Integrity Rate Changes </vt:lpstr>
      <vt:lpstr>Improper Rate Change Sort</vt:lpstr>
      <vt:lpstr>'Integrity Rate Changes '!_FilterDatabase</vt:lpstr>
      <vt:lpstr>'Improper Rate Change Sort'!Print_Area</vt:lpstr>
      <vt:lpstr>'Integrity Rate Changes '!Print_Area</vt:lpstr>
      <vt:lpstr>'Improper Rate Change Sort'!Print_Titles</vt:lpstr>
      <vt:lpstr>'Integrity Rate Changes '!Print_Titles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miller.ross</dc:creator>
  <cp:lastModifiedBy>Miller, Ross - ETA</cp:lastModifiedBy>
  <cp:lastPrinted>2014-01-02T13:02:27Z</cp:lastPrinted>
  <dcterms:created xsi:type="dcterms:W3CDTF">2012-07-17T12:26:11Z</dcterms:created>
  <dcterms:modified xsi:type="dcterms:W3CDTF">2024-11-07T19:59:08Z</dcterms:modified>
</cp:coreProperties>
</file>